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84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8" i="1" l="1"/>
  <c r="E28" i="1"/>
  <c r="C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28" i="1" l="1"/>
</calcChain>
</file>

<file path=xl/sharedStrings.xml><?xml version="1.0" encoding="utf-8"?>
<sst xmlns="http://schemas.openxmlformats.org/spreadsheetml/2006/main" count="47" uniqueCount="40">
  <si>
    <t>Covered Commodity</t>
  </si>
  <si>
    <t>Price Loss Coverage (PLC)</t>
  </si>
  <si>
    <t>Agriculture Risk Coverage-County Option (ARC-CO)</t>
  </si>
  <si>
    <t>Agriculture Risk Coverage-Individual Option (ARC-IC)</t>
  </si>
  <si>
    <t>All ARC/PLC Programs</t>
  </si>
  <si>
    <t>Farm Count</t>
  </si>
  <si>
    <t>Base Acres</t>
  </si>
  <si>
    <t>BARLEY</t>
  </si>
  <si>
    <t>CANOLA</t>
  </si>
  <si>
    <t>CORN</t>
  </si>
  <si>
    <t>CRAMBE</t>
  </si>
  <si>
    <t>DRY PEAS</t>
  </si>
  <si>
    <t>FLAXSEED</t>
  </si>
  <si>
    <t>LENTILS</t>
  </si>
  <si>
    <t>MUSTARD</t>
  </si>
  <si>
    <t>OATS</t>
  </si>
  <si>
    <t>PEANUTS</t>
  </si>
  <si>
    <t>RAPESEED</t>
  </si>
  <si>
    <t>SAFFLOWER</t>
  </si>
  <si>
    <t>SESAME</t>
  </si>
  <si>
    <t>SOYBEANS</t>
  </si>
  <si>
    <t>SUNFLOWERS</t>
  </si>
  <si>
    <t>TEMPERATE JAPONICA RICE</t>
  </si>
  <si>
    <t>WHEAT</t>
  </si>
  <si>
    <t>U.S. Total</t>
  </si>
  <si>
    <t>*</t>
  </si>
  <si>
    <t xml:space="preserve">         * Total excludes generic base.</t>
  </si>
  <si>
    <t>LONG GRAIN RICE</t>
  </si>
  <si>
    <t>SMALL CHICKPEAS</t>
  </si>
  <si>
    <t>LARGE CHICKPEAS</t>
  </si>
  <si>
    <t>GRAIN SORGHUM</t>
  </si>
  <si>
    <t>MEDIUM GRAIN RICE (SOUTHERN)</t>
  </si>
  <si>
    <t>GENERIC 2/</t>
  </si>
  <si>
    <t>3/</t>
  </si>
  <si>
    <t>5,560   4/</t>
  </si>
  <si>
    <t>3/ Summing these columns would result in double-counting.</t>
  </si>
  <si>
    <t>4/ Number of unique farms.</t>
  </si>
  <si>
    <t>1/  Farms elect ARC-CO and PLC on a commodity-by-commodity basis.  Thus, a given farm may have elected PLC for some commodities and ARC-CO for other commodities.  If a farm chooses ARC-IC, all base acres on the farm, regardless of commodity, are elected for ARC-IC.</t>
  </si>
  <si>
    <t>Table 1: Farm Counts and Base Acres on Farms that Made an ARC/PLC Election  -- National by Crop 1/</t>
  </si>
  <si>
    <t xml:space="preserve">2/ Generic base is former upland cotton base.  Note that no data appear in the PLC or ARC-CO columns associated with this generic base row.  This is because annual covered commodity plantings are allocated to the generic base acres on the farm.  In contrast, ARC-IC is a whole farm program and the generic base of the farm (as well as all other covered commodity bases) are associated with ARC-IC.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</si>
</sst>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7" xfId="0" applyNumberFormat="1" applyBorder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3" fontId="0" fillId="0" borderId="0" xfId="0" applyNumberFormat="1"/>
    <xf numFmtId="164" fontId="0" fillId="0" borderId="0" xfId="1" applyNumberFormat="1" applyFont="1"/>
    <xf numFmtId="3" fontId="0" fillId="0" borderId="8" xfId="0" applyNumberFormat="1" applyBorder="1"/>
    <xf numFmtId="164" fontId="0" fillId="0" borderId="9" xfId="1" applyNumberFormat="1" applyFont="1" applyBorder="1"/>
    <xf numFmtId="3" fontId="0" fillId="0" borderId="0" xfId="0" applyNumberForma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0" fontId="0" fillId="0" borderId="5" xfId="0" applyNumberFormat="1" applyBorder="1" applyAlignment="1" applyProtection="1">
      <alignment horizontal="left"/>
      <protection locked="0"/>
    </xf>
    <xf numFmtId="3" fontId="0" fillId="0" borderId="10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6" xfId="0" applyNumberFormat="1" applyBorder="1" applyAlignment="1" applyProtection="1">
      <alignment horizontal="left"/>
      <protection locked="0"/>
    </xf>
    <xf numFmtId="4" fontId="0" fillId="0" borderId="2" xfId="0" applyNumberFormat="1" applyBorder="1"/>
    <xf numFmtId="164" fontId="0" fillId="0" borderId="2" xfId="1" applyNumberFormat="1" applyFont="1" applyBorder="1"/>
    <xf numFmtId="3" fontId="0" fillId="0" borderId="1" xfId="0" applyNumberFormat="1" applyBorder="1"/>
    <xf numFmtId="164" fontId="0" fillId="0" borderId="3" xfId="1" applyNumberFormat="1" applyFont="1" applyBorder="1"/>
    <xf numFmtId="0" fontId="0" fillId="0" borderId="7" xfId="0" applyNumberFormat="1" applyFont="1" applyBorder="1" applyAlignment="1" applyProtection="1">
      <alignment horizontal="left"/>
      <protection locked="0"/>
    </xf>
    <xf numFmtId="3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4" fontId="0" fillId="2" borderId="6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11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right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K18" sqref="K18"/>
    </sheetView>
  </sheetViews>
  <sheetFormatPr defaultRowHeight="15" x14ac:dyDescent="0.25"/>
  <cols>
    <col min="1" max="1" width="31.140625" customWidth="1"/>
    <col min="2" max="2" width="10.42578125" bestFit="1" customWidth="1"/>
    <col min="3" max="3" width="15" customWidth="1"/>
    <col min="4" max="4" width="13.85546875" bestFit="1" customWidth="1"/>
    <col min="5" max="5" width="14.7109375" bestFit="1" customWidth="1"/>
    <col min="6" max="6" width="11.28515625" customWidth="1"/>
    <col min="7" max="7" width="12.7109375" customWidth="1"/>
    <col min="8" max="8" width="10.42578125" bestFit="1" customWidth="1"/>
    <col min="9" max="9" width="14.7109375" bestFit="1" customWidth="1"/>
  </cols>
  <sheetData>
    <row r="1" spans="1:9" x14ac:dyDescent="0.25">
      <c r="I1" s="39">
        <v>42153</v>
      </c>
    </row>
    <row r="2" spans="1:9" ht="14.45" x14ac:dyDescent="0.3">
      <c r="A2" s="27" t="s">
        <v>38</v>
      </c>
      <c r="B2" s="28"/>
      <c r="C2" s="28"/>
      <c r="D2" s="28"/>
      <c r="E2" s="28"/>
      <c r="F2" s="28"/>
      <c r="G2" s="28"/>
      <c r="H2" s="28"/>
      <c r="I2" s="29"/>
    </row>
    <row r="3" spans="1:9" ht="36" customHeight="1" x14ac:dyDescent="0.25">
      <c r="A3" s="30" t="s">
        <v>0</v>
      </c>
      <c r="B3" s="32" t="s">
        <v>1</v>
      </c>
      <c r="C3" s="33"/>
      <c r="D3" s="34" t="s">
        <v>2</v>
      </c>
      <c r="E3" s="35"/>
      <c r="F3" s="36" t="s">
        <v>3</v>
      </c>
      <c r="G3" s="35"/>
      <c r="H3" s="37" t="s">
        <v>4</v>
      </c>
      <c r="I3" s="38"/>
    </row>
    <row r="4" spans="1:9" x14ac:dyDescent="0.25">
      <c r="A4" s="31"/>
      <c r="B4" s="19" t="s">
        <v>5</v>
      </c>
      <c r="C4" s="20" t="s">
        <v>6</v>
      </c>
      <c r="D4" s="19" t="s">
        <v>5</v>
      </c>
      <c r="E4" s="20" t="s">
        <v>6</v>
      </c>
      <c r="F4" s="19" t="s">
        <v>5</v>
      </c>
      <c r="G4" s="21" t="s">
        <v>6</v>
      </c>
      <c r="H4" s="19" t="s">
        <v>5</v>
      </c>
      <c r="I4" s="21" t="s">
        <v>6</v>
      </c>
    </row>
    <row r="5" spans="1:9" ht="14.45" x14ac:dyDescent="0.3">
      <c r="A5" s="1" t="s">
        <v>7</v>
      </c>
      <c r="B5" s="2">
        <v>63507</v>
      </c>
      <c r="C5" s="3">
        <v>3876590.03</v>
      </c>
      <c r="D5" s="4">
        <v>46420</v>
      </c>
      <c r="E5" s="5">
        <v>1127214.19</v>
      </c>
      <c r="F5" s="4">
        <v>1350</v>
      </c>
      <c r="G5" s="5">
        <v>181912.74</v>
      </c>
      <c r="H5" s="6">
        <f t="shared" ref="H5:I26" si="0">B5+D5+F5</f>
        <v>111277</v>
      </c>
      <c r="I5" s="7">
        <f t="shared" si="0"/>
        <v>5185716.96</v>
      </c>
    </row>
    <row r="6" spans="1:9" ht="14.45" x14ac:dyDescent="0.3">
      <c r="A6" s="1" t="s">
        <v>8</v>
      </c>
      <c r="B6" s="2">
        <v>16155</v>
      </c>
      <c r="C6" s="3">
        <v>1436766.24</v>
      </c>
      <c r="D6" s="4">
        <v>1134</v>
      </c>
      <c r="E6" s="5">
        <v>31814.39</v>
      </c>
      <c r="F6" s="4">
        <v>131</v>
      </c>
      <c r="G6" s="5">
        <v>7736.17</v>
      </c>
      <c r="H6" s="6">
        <f t="shared" si="0"/>
        <v>17420</v>
      </c>
      <c r="I6" s="7">
        <f t="shared" si="0"/>
        <v>1476316.7999999998</v>
      </c>
    </row>
    <row r="7" spans="1:9" ht="14.45" x14ac:dyDescent="0.3">
      <c r="A7" s="1" t="s">
        <v>9</v>
      </c>
      <c r="B7" s="2">
        <v>121968</v>
      </c>
      <c r="C7" s="3">
        <v>6388065.7800000003</v>
      </c>
      <c r="D7" s="4">
        <v>1238481</v>
      </c>
      <c r="E7" s="5">
        <v>90057275.609999999</v>
      </c>
      <c r="F7" s="4">
        <v>2893</v>
      </c>
      <c r="G7" s="5">
        <v>323105.62</v>
      </c>
      <c r="H7" s="6">
        <f t="shared" si="0"/>
        <v>1363342</v>
      </c>
      <c r="I7" s="7">
        <f t="shared" si="0"/>
        <v>96768447.010000005</v>
      </c>
    </row>
    <row r="8" spans="1:9" ht="14.45" x14ac:dyDescent="0.3">
      <c r="A8" s="1" t="s">
        <v>10</v>
      </c>
      <c r="B8" s="2">
        <v>69</v>
      </c>
      <c r="C8" s="3">
        <v>1697.51</v>
      </c>
      <c r="D8" s="4">
        <v>46</v>
      </c>
      <c r="E8" s="5">
        <v>888.99</v>
      </c>
      <c r="F8" s="4">
        <v>1</v>
      </c>
      <c r="G8" s="5">
        <v>16.100000000000001</v>
      </c>
      <c r="H8" s="6">
        <f t="shared" si="0"/>
        <v>116</v>
      </c>
      <c r="I8" s="7">
        <f t="shared" si="0"/>
        <v>2602.6</v>
      </c>
    </row>
    <row r="9" spans="1:9" ht="14.45" x14ac:dyDescent="0.3">
      <c r="A9" s="1" t="s">
        <v>11</v>
      </c>
      <c r="B9" s="2">
        <v>3325</v>
      </c>
      <c r="C9" s="3">
        <v>196635.75</v>
      </c>
      <c r="D9" s="4">
        <v>4058</v>
      </c>
      <c r="E9" s="5">
        <v>219470.75</v>
      </c>
      <c r="F9" s="4">
        <v>252</v>
      </c>
      <c r="G9" s="5">
        <v>25783.3</v>
      </c>
      <c r="H9" s="6">
        <f t="shared" si="0"/>
        <v>7635</v>
      </c>
      <c r="I9" s="7">
        <f t="shared" si="0"/>
        <v>441889.8</v>
      </c>
    </row>
    <row r="10" spans="1:9" ht="14.45" x14ac:dyDescent="0.3">
      <c r="A10" s="1" t="s">
        <v>12</v>
      </c>
      <c r="B10" s="2">
        <v>3261</v>
      </c>
      <c r="C10" s="3">
        <v>145583.76</v>
      </c>
      <c r="D10" s="4">
        <v>2212</v>
      </c>
      <c r="E10" s="5">
        <v>82871.16</v>
      </c>
      <c r="F10" s="4">
        <v>33</v>
      </c>
      <c r="G10" s="5">
        <v>1837.34</v>
      </c>
      <c r="H10" s="6">
        <f t="shared" si="0"/>
        <v>5506</v>
      </c>
      <c r="I10" s="7">
        <f t="shared" si="0"/>
        <v>230292.26</v>
      </c>
    </row>
    <row r="11" spans="1:9" ht="14.45" x14ac:dyDescent="0.3">
      <c r="A11" s="1" t="s">
        <v>30</v>
      </c>
      <c r="B11" s="2">
        <v>123691</v>
      </c>
      <c r="C11" s="3">
        <v>5965661.4699999997</v>
      </c>
      <c r="D11" s="4">
        <v>106410</v>
      </c>
      <c r="E11" s="5">
        <v>2998211.32</v>
      </c>
      <c r="F11" s="4">
        <v>281</v>
      </c>
      <c r="G11" s="5">
        <v>15557.09</v>
      </c>
      <c r="H11" s="6">
        <f t="shared" si="0"/>
        <v>230382</v>
      </c>
      <c r="I11" s="7">
        <f t="shared" si="0"/>
        <v>8979429.879999999</v>
      </c>
    </row>
    <row r="12" spans="1:9" ht="14.45" x14ac:dyDescent="0.3">
      <c r="A12" s="1" t="s">
        <v>13</v>
      </c>
      <c r="B12" s="2">
        <v>1836</v>
      </c>
      <c r="C12" s="3">
        <v>151080.12</v>
      </c>
      <c r="D12" s="4">
        <v>1583</v>
      </c>
      <c r="E12" s="5">
        <v>116797.95</v>
      </c>
      <c r="F12" s="4">
        <v>171</v>
      </c>
      <c r="G12" s="5">
        <v>19184.5</v>
      </c>
      <c r="H12" s="6">
        <f t="shared" si="0"/>
        <v>3590</v>
      </c>
      <c r="I12" s="7">
        <f t="shared" si="0"/>
        <v>287062.57</v>
      </c>
    </row>
    <row r="13" spans="1:9" ht="14.45" x14ac:dyDescent="0.3">
      <c r="A13" s="1" t="s">
        <v>29</v>
      </c>
      <c r="B13" s="2">
        <v>402</v>
      </c>
      <c r="C13" s="3">
        <v>19411.91</v>
      </c>
      <c r="D13" s="4">
        <v>744</v>
      </c>
      <c r="E13" s="5">
        <v>56636</v>
      </c>
      <c r="F13" s="4">
        <v>100</v>
      </c>
      <c r="G13" s="5">
        <v>9586.51</v>
      </c>
      <c r="H13" s="6">
        <f t="shared" si="0"/>
        <v>1246</v>
      </c>
      <c r="I13" s="7">
        <f t="shared" si="0"/>
        <v>85634.42</v>
      </c>
    </row>
    <row r="14" spans="1:9" ht="14.45" x14ac:dyDescent="0.3">
      <c r="A14" s="1" t="s">
        <v>27</v>
      </c>
      <c r="B14" s="2">
        <v>29123</v>
      </c>
      <c r="C14" s="3">
        <v>4007808.91</v>
      </c>
      <c r="D14" s="4">
        <v>155</v>
      </c>
      <c r="E14" s="5">
        <v>6911.67</v>
      </c>
      <c r="F14" s="4"/>
      <c r="G14" s="5"/>
      <c r="H14" s="6">
        <f t="shared" si="0"/>
        <v>29278</v>
      </c>
      <c r="I14" s="7">
        <f t="shared" si="0"/>
        <v>4014720.58</v>
      </c>
    </row>
    <row r="15" spans="1:9" x14ac:dyDescent="0.25">
      <c r="A15" s="18" t="s">
        <v>31</v>
      </c>
      <c r="B15" s="2">
        <v>13241</v>
      </c>
      <c r="C15" s="3">
        <v>167292.66</v>
      </c>
      <c r="D15" s="4">
        <v>856</v>
      </c>
      <c r="E15" s="5">
        <v>6531.64</v>
      </c>
      <c r="F15" s="4"/>
      <c r="G15" s="5"/>
      <c r="H15" s="6">
        <f t="shared" si="0"/>
        <v>14097</v>
      </c>
      <c r="I15" s="7">
        <f t="shared" si="0"/>
        <v>173824.30000000002</v>
      </c>
    </row>
    <row r="16" spans="1:9" ht="14.45" x14ac:dyDescent="0.3">
      <c r="A16" s="1" t="s">
        <v>14</v>
      </c>
      <c r="B16" s="2">
        <v>325</v>
      </c>
      <c r="C16" s="3">
        <v>13844.99</v>
      </c>
      <c r="D16" s="4">
        <v>258</v>
      </c>
      <c r="E16" s="5">
        <v>9430.7999999999993</v>
      </c>
      <c r="F16" s="4">
        <v>26</v>
      </c>
      <c r="G16" s="5">
        <v>1439.21</v>
      </c>
      <c r="H16" s="6">
        <f t="shared" si="0"/>
        <v>609</v>
      </c>
      <c r="I16" s="7">
        <f t="shared" si="0"/>
        <v>24715</v>
      </c>
    </row>
    <row r="17" spans="1:10" ht="14.45" x14ac:dyDescent="0.3">
      <c r="A17" s="1" t="s">
        <v>15</v>
      </c>
      <c r="B17" s="2">
        <v>46354</v>
      </c>
      <c r="C17" s="3">
        <v>671384.95</v>
      </c>
      <c r="D17" s="4">
        <v>150788</v>
      </c>
      <c r="E17" s="5">
        <v>1410063.4</v>
      </c>
      <c r="F17" s="4">
        <v>628</v>
      </c>
      <c r="G17" s="5">
        <v>13777.59</v>
      </c>
      <c r="H17" s="6">
        <f t="shared" si="0"/>
        <v>197770</v>
      </c>
      <c r="I17" s="7">
        <f t="shared" si="0"/>
        <v>2095225.94</v>
      </c>
    </row>
    <row r="18" spans="1:10" ht="14.45" x14ac:dyDescent="0.3">
      <c r="A18" s="1" t="s">
        <v>16</v>
      </c>
      <c r="B18" s="2">
        <v>49026</v>
      </c>
      <c r="C18" s="3">
        <v>2013443.4</v>
      </c>
      <c r="D18" s="4">
        <v>329</v>
      </c>
      <c r="E18" s="5">
        <v>6781.49</v>
      </c>
      <c r="F18" s="4">
        <v>1</v>
      </c>
      <c r="G18" s="5">
        <v>18.399999999999999</v>
      </c>
      <c r="H18" s="6">
        <f t="shared" si="0"/>
        <v>49356</v>
      </c>
      <c r="I18" s="7">
        <f t="shared" si="0"/>
        <v>2020243.2899999998</v>
      </c>
    </row>
    <row r="19" spans="1:10" ht="14.45" x14ac:dyDescent="0.3">
      <c r="A19" s="1" t="s">
        <v>17</v>
      </c>
      <c r="B19" s="2">
        <v>54</v>
      </c>
      <c r="C19" s="3">
        <v>1100.3900000000001</v>
      </c>
      <c r="D19" s="4">
        <v>58</v>
      </c>
      <c r="E19" s="5">
        <v>1335.47</v>
      </c>
      <c r="F19" s="4">
        <v>3</v>
      </c>
      <c r="G19" s="5">
        <v>45</v>
      </c>
      <c r="H19" s="6">
        <f t="shared" si="0"/>
        <v>115</v>
      </c>
      <c r="I19" s="7">
        <f t="shared" si="0"/>
        <v>2480.86</v>
      </c>
    </row>
    <row r="20" spans="1:10" ht="14.45" x14ac:dyDescent="0.3">
      <c r="A20" s="1" t="s">
        <v>18</v>
      </c>
      <c r="B20" s="2">
        <v>1124</v>
      </c>
      <c r="C20" s="3">
        <v>62521.34</v>
      </c>
      <c r="D20" s="4">
        <v>794</v>
      </c>
      <c r="E20" s="5">
        <v>33401.120000000003</v>
      </c>
      <c r="F20" s="4">
        <v>45</v>
      </c>
      <c r="G20" s="5">
        <v>3145.22</v>
      </c>
      <c r="H20" s="6">
        <f t="shared" si="0"/>
        <v>1963</v>
      </c>
      <c r="I20" s="7">
        <f t="shared" si="0"/>
        <v>99067.68</v>
      </c>
    </row>
    <row r="21" spans="1:10" ht="14.45" x14ac:dyDescent="0.3">
      <c r="A21" s="1" t="s">
        <v>19</v>
      </c>
      <c r="B21" s="2">
        <v>145</v>
      </c>
      <c r="C21" s="3">
        <v>4377.8599999999997</v>
      </c>
      <c r="D21" s="4">
        <v>46</v>
      </c>
      <c r="E21" s="5">
        <v>828.11</v>
      </c>
      <c r="F21" s="4"/>
      <c r="G21" s="5"/>
      <c r="H21" s="6">
        <f t="shared" si="0"/>
        <v>191</v>
      </c>
      <c r="I21" s="7">
        <f t="shared" si="0"/>
        <v>5205.9699999999993</v>
      </c>
    </row>
    <row r="22" spans="1:10" ht="14.45" x14ac:dyDescent="0.3">
      <c r="A22" s="1" t="s">
        <v>28</v>
      </c>
      <c r="B22" s="2">
        <v>120</v>
      </c>
      <c r="C22" s="3">
        <v>5003.88</v>
      </c>
      <c r="D22" s="4">
        <v>271</v>
      </c>
      <c r="E22" s="5">
        <v>15006.01</v>
      </c>
      <c r="F22" s="4">
        <v>45</v>
      </c>
      <c r="G22" s="5">
        <v>2056.96</v>
      </c>
      <c r="H22" s="6">
        <f t="shared" si="0"/>
        <v>436</v>
      </c>
      <c r="I22" s="7">
        <f t="shared" si="0"/>
        <v>22066.85</v>
      </c>
    </row>
    <row r="23" spans="1:10" ht="14.45" x14ac:dyDescent="0.3">
      <c r="A23" s="1" t="s">
        <v>20</v>
      </c>
      <c r="B23" s="2">
        <v>42295</v>
      </c>
      <c r="C23" s="3">
        <v>1688365.26</v>
      </c>
      <c r="D23" s="4">
        <v>1017775</v>
      </c>
      <c r="E23" s="5">
        <v>52635553.07</v>
      </c>
      <c r="F23" s="4">
        <v>2072</v>
      </c>
      <c r="G23" s="5">
        <v>191053.49</v>
      </c>
      <c r="H23" s="6">
        <f t="shared" si="0"/>
        <v>1062142</v>
      </c>
      <c r="I23" s="7">
        <f t="shared" si="0"/>
        <v>54514971.82</v>
      </c>
    </row>
    <row r="24" spans="1:10" ht="14.45" x14ac:dyDescent="0.3">
      <c r="A24" s="1" t="s">
        <v>21</v>
      </c>
      <c r="B24" s="2">
        <v>13697</v>
      </c>
      <c r="C24" s="3">
        <v>920546.09</v>
      </c>
      <c r="D24" s="4">
        <v>14048</v>
      </c>
      <c r="E24" s="5">
        <v>710724.26</v>
      </c>
      <c r="F24" s="4">
        <v>264</v>
      </c>
      <c r="G24" s="5">
        <v>19683.41</v>
      </c>
      <c r="H24" s="6">
        <f t="shared" si="0"/>
        <v>28009</v>
      </c>
      <c r="I24" s="7">
        <f t="shared" si="0"/>
        <v>1650953.76</v>
      </c>
    </row>
    <row r="25" spans="1:10" x14ac:dyDescent="0.25">
      <c r="A25" s="18" t="s">
        <v>22</v>
      </c>
      <c r="B25" s="2">
        <v>1386</v>
      </c>
      <c r="C25" s="3">
        <v>355081.7</v>
      </c>
      <c r="D25" s="4">
        <v>609</v>
      </c>
      <c r="E25" s="5">
        <v>197020.07</v>
      </c>
      <c r="F25" s="4">
        <v>46</v>
      </c>
      <c r="G25" s="5">
        <v>23092.15</v>
      </c>
      <c r="H25" s="6">
        <f t="shared" si="0"/>
        <v>2041</v>
      </c>
      <c r="I25" s="7">
        <f t="shared" si="0"/>
        <v>575193.92000000004</v>
      </c>
    </row>
    <row r="26" spans="1:10" x14ac:dyDescent="0.25">
      <c r="A26" s="1" t="s">
        <v>23</v>
      </c>
      <c r="B26" s="8">
        <v>271445</v>
      </c>
      <c r="C26" s="9">
        <v>27045580.789999999</v>
      </c>
      <c r="D26" s="4">
        <v>527343</v>
      </c>
      <c r="E26" s="5">
        <v>35394613.049999997</v>
      </c>
      <c r="F26" s="4">
        <v>3694</v>
      </c>
      <c r="G26" s="5">
        <v>1258950.1000000001</v>
      </c>
      <c r="H26" s="6">
        <f t="shared" si="0"/>
        <v>802482</v>
      </c>
      <c r="I26" s="7">
        <f t="shared" si="0"/>
        <v>63699143.939999998</v>
      </c>
    </row>
    <row r="27" spans="1:10" x14ac:dyDescent="0.25">
      <c r="A27" s="10" t="s">
        <v>32</v>
      </c>
      <c r="B27" s="11"/>
      <c r="C27" s="12"/>
      <c r="D27" s="4"/>
      <c r="E27" s="5"/>
      <c r="F27" s="4">
        <v>97</v>
      </c>
      <c r="G27" s="5">
        <v>8294</v>
      </c>
      <c r="H27" s="6">
        <f>93920+100207+F27</f>
        <v>194224</v>
      </c>
      <c r="I27" s="7">
        <f>11029296.1+6545319.7+G27</f>
        <v>17582909.800000001</v>
      </c>
    </row>
    <row r="28" spans="1:10" x14ac:dyDescent="0.25">
      <c r="A28" s="13" t="s">
        <v>24</v>
      </c>
      <c r="B28" s="23" t="s">
        <v>33</v>
      </c>
      <c r="C28" s="14">
        <f>SUM(C5:C26)</f>
        <v>55137844.789999992</v>
      </c>
      <c r="D28" s="23" t="s">
        <v>33</v>
      </c>
      <c r="E28" s="15">
        <f>SUM(E5:E26)</f>
        <v>185119380.51999998</v>
      </c>
      <c r="F28" s="22" t="s">
        <v>34</v>
      </c>
      <c r="G28" s="15">
        <f>SUM(G5:G27)</f>
        <v>2106274.9</v>
      </c>
      <c r="H28" s="16">
        <v>1760345</v>
      </c>
      <c r="I28" s="17">
        <f>SUM(I5:I27)-I27</f>
        <v>242355206.20999998</v>
      </c>
      <c r="J28" t="s">
        <v>25</v>
      </c>
    </row>
    <row r="29" spans="1:10" ht="32.25" customHeight="1" x14ac:dyDescent="0.25">
      <c r="A29" s="25"/>
      <c r="B29" s="25"/>
      <c r="C29" s="25"/>
      <c r="D29" s="25"/>
      <c r="E29" s="25"/>
      <c r="F29" s="25"/>
      <c r="G29" s="25"/>
      <c r="H29" s="26" t="s">
        <v>26</v>
      </c>
      <c r="I29" s="26"/>
    </row>
    <row r="30" spans="1:10" ht="35.25" customHeight="1" x14ac:dyDescent="0.25">
      <c r="A30" s="24" t="s">
        <v>37</v>
      </c>
      <c r="B30" s="24"/>
      <c r="C30" s="24"/>
      <c r="D30" s="24"/>
      <c r="E30" s="24"/>
      <c r="F30" s="24"/>
      <c r="G30" s="24"/>
      <c r="H30" s="24"/>
      <c r="I30" s="24"/>
    </row>
    <row r="31" spans="1:10" ht="45" customHeight="1" x14ac:dyDescent="0.25">
      <c r="A31" s="24" t="s">
        <v>39</v>
      </c>
      <c r="B31" s="24"/>
      <c r="C31" s="24"/>
      <c r="D31" s="24"/>
      <c r="E31" s="24"/>
      <c r="F31" s="24"/>
      <c r="G31" s="24"/>
      <c r="H31" s="24"/>
      <c r="I31" s="24"/>
    </row>
    <row r="32" spans="1:10" x14ac:dyDescent="0.25">
      <c r="A32" t="s">
        <v>35</v>
      </c>
    </row>
    <row r="33" spans="1:1" x14ac:dyDescent="0.25">
      <c r="A33" t="s">
        <v>36</v>
      </c>
    </row>
  </sheetData>
  <mergeCells count="10">
    <mergeCell ref="A30:I30"/>
    <mergeCell ref="A31:I31"/>
    <mergeCell ref="A29:G29"/>
    <mergeCell ref="H29:I29"/>
    <mergeCell ref="A2:I2"/>
    <mergeCell ref="A3:A4"/>
    <mergeCell ref="B3:C3"/>
    <mergeCell ref="D3:E3"/>
    <mergeCell ref="F3:G3"/>
    <mergeCell ref="H3:I3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Karmen, Brad - FSA, Washington, DC</dc:creator>
  <cp:lastModifiedBy>Feather, Catherine - FSA, Washington, DC</cp:lastModifiedBy>
  <cp:lastPrinted>2015-06-16T17:51:13Z</cp:lastPrinted>
  <dcterms:created xsi:type="dcterms:W3CDTF">2015-06-08T14:06:45Z</dcterms:created>
  <dcterms:modified xsi:type="dcterms:W3CDTF">2015-06-16T17:52:54Z</dcterms:modified>
</cp:coreProperties>
</file>