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960" activeTab="0"/>
  </bookViews>
  <sheets>
    <sheet name="PresBud2014Table35" sheetId="1" r:id="rId1"/>
  </sheets>
  <definedNames>
    <definedName name="LONGEXPORT">#REF!</definedName>
    <definedName name="OK">#REF!</definedName>
    <definedName name="OK2">#REF!</definedName>
    <definedName name="OK3">#REF!</definedName>
    <definedName name="PAGE2">'PresBud2014Table35'!$A$2:$V$77</definedName>
    <definedName name="PAGE3">'PresBud2014Table35'!$A$87:$V$125</definedName>
    <definedName name="PAGE4">'PresBud2014Table35'!$A$130:$X$173</definedName>
    <definedName name="_xlnm.Print_Area" localSheetId="0">'PresBud2014Table35'!$A$1:$AN$91</definedName>
    <definedName name="TABLE35">'PresBud2014Table35'!$A$1:$AB$86</definedName>
    <definedName name="WORKSHEET">#REF!</definedName>
  </definedNames>
  <calcPr fullCalcOnLoad="1"/>
</workbook>
</file>

<file path=xl/sharedStrings.xml><?xml version="1.0" encoding="utf-8"?>
<sst xmlns="http://schemas.openxmlformats.org/spreadsheetml/2006/main" count="132" uniqueCount="114">
  <si>
    <t>TABLE 35. -- CCC NET OUTLAYS BY COMMODITY &amp; FUNCTION</t>
  </si>
  <si>
    <t>Fiscal year</t>
  </si>
  <si>
    <t>$ million</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</si>
  <si>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</si>
  <si>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</si>
  <si>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</si>
  <si>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</si>
  <si>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</si>
  <si>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</si>
  <si>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</si>
  <si>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</si>
  <si>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</si>
  <si>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</si>
  <si>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</si>
  <si>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</si>
  <si>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</si>
  <si>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</si>
  <si>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</si>
  <si>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</si>
  <si>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</si>
  <si>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</si>
  <si>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</si>
  <si>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</si>
  <si>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</si>
  <si>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</si>
  <si>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</si>
  <si>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</si>
  <si>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</si>
  <si>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Commodity/Program</t>
  </si>
  <si>
    <t xml:space="preserve">     Feed Grains:</t>
  </si>
  <si>
    <t xml:space="preserve">        Corn</t>
  </si>
  <si>
    <t xml:space="preserve">        Grain Sorghum</t>
  </si>
  <si>
    <t xml:space="preserve">        Barley</t>
  </si>
  <si>
    <t xml:space="preserve">        Oats</t>
  </si>
  <si>
    <t xml:space="preserve">        Corn and Oat Products</t>
  </si>
  <si>
    <t xml:space="preserve">        Total Feed Grains</t>
  </si>
  <si>
    <t xml:space="preserve">     Wheat and Products</t>
  </si>
  <si>
    <t xml:space="preserve">     Rice</t>
  </si>
  <si>
    <t xml:space="preserve">     Upland Cotton</t>
  </si>
  <si>
    <t xml:space="preserve">     Tobacco</t>
  </si>
  <si>
    <t xml:space="preserve">     Dairy</t>
  </si>
  <si>
    <t xml:space="preserve">     Soybeans</t>
  </si>
  <si>
    <t xml:space="preserve">     Peanuts</t>
  </si>
  <si>
    <t xml:space="preserve">     Sugar</t>
  </si>
  <si>
    <t xml:space="preserve">     Honey</t>
  </si>
  <si>
    <t xml:space="preserve">     Wool &amp; Mohair</t>
  </si>
  <si>
    <t>1/</t>
  </si>
  <si>
    <t xml:space="preserve">     Interest Expenditure</t>
  </si>
  <si>
    <t>3/</t>
  </si>
  <si>
    <t xml:space="preserve">     Conservation Reserve Program</t>
  </si>
  <si>
    <t xml:space="preserve">     Other Conservation Programs</t>
  </si>
  <si>
    <t xml:space="preserve">     Other</t>
  </si>
  <si>
    <t xml:space="preserve">     Total</t>
  </si>
  <si>
    <t>Function</t>
  </si>
  <si>
    <t xml:space="preserve">     Price Support Loans (net)</t>
  </si>
  <si>
    <t xml:space="preserve"> </t>
  </si>
  <si>
    <t xml:space="preserve">        Production Flexibility Contract</t>
  </si>
  <si>
    <t xml:space="preserve">        Direct Payment</t>
  </si>
  <si>
    <t xml:space="preserve">        Counter-Cyclical Payment</t>
  </si>
  <si>
    <t xml:space="preserve">        Deficiency</t>
  </si>
  <si>
    <t xml:space="preserve">        Diversion</t>
  </si>
  <si>
    <t xml:space="preserve">        Loan Deficiency</t>
  </si>
  <si>
    <t xml:space="preserve">        Oilseed</t>
  </si>
  <si>
    <t xml:space="preserve">        Other</t>
  </si>
  <si>
    <t xml:space="preserve">        Disaster</t>
  </si>
  <si>
    <t xml:space="preserve">        Conservation Reserve Program</t>
  </si>
  <si>
    <t xml:space="preserve">        Other Conservation Programs</t>
  </si>
  <si>
    <t xml:space="preserve">        Noninsured Assistance (NAP)</t>
  </si>
  <si>
    <t xml:space="preserve">        Total Direct Payments</t>
  </si>
  <si>
    <t xml:space="preserve">     Purchases (net)</t>
  </si>
  <si>
    <t xml:space="preserve">     Producer Storage</t>
  </si>
  <si>
    <t xml:space="preserve">       Payments</t>
  </si>
  <si>
    <t xml:space="preserve">     Processing, Storage,</t>
  </si>
  <si>
    <t xml:space="preserve">       &amp; Transportation</t>
  </si>
  <si>
    <t xml:space="preserve">     Export Donations Ocean </t>
  </si>
  <si>
    <t xml:space="preserve">         Transportation</t>
  </si>
  <si>
    <t xml:space="preserve">        Dairy Milk Income Loss </t>
  </si>
  <si>
    <t>2004</t>
  </si>
  <si>
    <t xml:space="preserve">        Tobacco Buy-Out Payments</t>
  </si>
  <si>
    <t xml:space="preserve">    Tobacco Trust Fund</t>
  </si>
  <si>
    <t xml:space="preserve">     Emergency Forestry Conservation Reserve </t>
  </si>
  <si>
    <t xml:space="preserve">        Emergency Forestry Conservation Reserve </t>
  </si>
  <si>
    <t>($-Dollars in Millions)</t>
  </si>
  <si>
    <t>2006</t>
  </si>
  <si>
    <t>2007</t>
  </si>
  <si>
    <t xml:space="preserve">        ACRE Payments</t>
  </si>
  <si>
    <t>2008</t>
  </si>
  <si>
    <t>Table 35a--USDA Disaster Assistance Net Outlay 2/</t>
  </si>
  <si>
    <t xml:space="preserve">     2005-2007 Crop Disaster</t>
  </si>
  <si>
    <t xml:space="preserve">     2005-2007 Livestock Compensation</t>
  </si>
  <si>
    <t xml:space="preserve">     Catfish Grants</t>
  </si>
  <si>
    <t xml:space="preserve">     Dairy Disaster Assistance</t>
  </si>
  <si>
    <t xml:space="preserve">     Livestock Indemnity</t>
  </si>
  <si>
    <t xml:space="preserve">    Operating Expense</t>
  </si>
  <si>
    <t xml:space="preserve">     Export Programs  1/</t>
  </si>
  <si>
    <t xml:space="preserve">        Livestock Assistance 2/</t>
  </si>
  <si>
    <t xml:space="preserve">     Cash Direct Payments:</t>
  </si>
  <si>
    <t xml:space="preserve">    1988-2005 Crop Disaster 2/</t>
  </si>
  <si>
    <t xml:space="preserve">       Livestock Indemnity/Forage Assist. 2/</t>
  </si>
  <si>
    <t xml:space="preserve">     Operating Expense</t>
  </si>
  <si>
    <t xml:space="preserve">        Market Loss Assistance </t>
  </si>
  <si>
    <t xml:space="preserve">     Emergency Livestock/Tree/Cottonseed/</t>
  </si>
  <si>
    <t xml:space="preserve">     1988-2005 Disaster/Tree/</t>
  </si>
  <si>
    <t>2009</t>
  </si>
  <si>
    <t xml:space="preserve">        Cotton Competiveness Payments</t>
  </si>
  <si>
    <t>2010</t>
  </si>
  <si>
    <t>Information contact: Richard Pazdalski Farm Service Agency-Budget at (202) 720-0174 or Richard.Pazdalski@wdc.usda.gov.</t>
  </si>
  <si>
    <t>2013E</t>
  </si>
  <si>
    <t>2011</t>
  </si>
  <si>
    <t>2012</t>
  </si>
  <si>
    <t>Fiscal Years 2005-2014E</t>
  </si>
  <si>
    <t>2014E</t>
  </si>
  <si>
    <t xml:space="preserve">1/ Includes Export Guarantee Program, Direct Export Credit Program, CCC Transfers to the General Sales Manager, Market Access (Promotion) Program, starting in FY 1991 and starting in FY 1992 the Export Guarantee Program - CreditReform, Export Enhancement Program, Dairy Export Incentive Program, &amp; Technical Assistance to Emerging Markets, starting in FY 2000 Foreign Market Development Cooperative Program and Quality Samples Program, starting in FY 2003 Technical Assistance for Specialty Crops, and starting in FY 2010 the Pilot Program for Local and Regional Food Aid, and Technical Assistance and Capacity Building for Brazilian Cotton Industry . E = Estimated in FY 2014 President's Budget based on November 2012 supply and demand estimates.  The CCC outlays shown for 2002-2008 include the impact of the Farm Security and Rural Investment Act of 2002, which was enacted on May 13, 2002.  The CCC outlays shown for Fiscal 2008 through 2014 also include the impact of the Food, Conservation, and Energy Act of 2008 enacted June 18, 2008 and the American Taxpayer Relief Act of 2012, enacted January 2, 2013 which extended the 2008 farm bill programs through FY 2013 or the 2013 crops.    </t>
  </si>
  <si>
    <t xml:space="preserve">2/ FY 2008 through FY 2011 disaster and livestock assistance programs include the impact of $2.4 billion of outlays authorized by P.L. 110-28, which was enacted May 25, 2007.  Excluded from this table are $3 million of outlays shown in the new Agricultural Disaster Relief Trust Fund in FY 2009, $1.937 billion of outlays shown in FY 2010, $1.457 billion in FY 2011,  $.694 billion in FY 2012, and $.911 billion in FY 2013.  Minus (-) indicates a net receipt (excess of repayments or other receipts over gross outlays of funds). FY 2005 includes revised dairy outlays.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</si>
</sst>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General_);[Red]\-General_)"/>
    <numFmt numFmtId="181" formatCode="0_);[Red]\-0_)"/>
    <numFmt numFmtId="182" formatCode="0.0_)"/>
    <numFmt numFmtId="183" formatCode="dd\-mmm\-yy_)"/>
    <numFmt numFmtId="184" formatCode="0_)"/>
    <numFmt numFmtId="185" formatCode="General;[Red]\-General"/>
    <numFmt numFmtId="186" formatCode="dd\-mmm\-yy"/>
    <numFmt numFmtId="187" formatCode="0.0"/>
    <numFmt numFmtId="188" formatCode="0_);[Red]\(0\)"/>
    <numFmt numFmtId="189" formatCode=";;;"/>
  </numFmts>
  <fonts count="52">
    <font>
      <sz val="8"/>
      <name val="P-HLV"/>
      <family val="0"/>
    </font>
    <font>
      <sz val="10"/>
      <name val="Arial"/>
      <family val="0"/>
    </font>
    <font>
      <sz val="8"/>
      <color indexed="8"/>
      <name val="P-HLV"/>
      <family val="0"/>
    </font>
    <font>
      <sz val="10"/>
      <color indexed="8"/>
      <name val="P-HLV"/>
      <family val="0"/>
    </font>
    <font>
      <sz val="10"/>
      <color indexed="12"/>
      <name val="Courier"/>
      <family val="3"/>
    </font>
    <font>
      <sz val="6"/>
      <color indexed="8"/>
      <name val="P-HLV"/>
      <family val="0"/>
    </font>
    <font>
      <u val="single"/>
      <sz val="12"/>
      <color indexed="36"/>
      <name val="Arial"/>
      <family val="2"/>
    </font>
    <font>
      <u val="single"/>
      <sz val="12"/>
      <color indexed="12"/>
      <name val="Arial"/>
      <family val="2"/>
    </font>
    <font>
      <sz val="12"/>
      <name val="Arial"/>
      <family val="2"/>
    </font>
    <font>
      <sz val="9"/>
      <color indexed="8"/>
      <name val="Times New Roman"/>
      <family val="1"/>
    </font>
    <font>
      <sz val="9"/>
      <name val="Times New Roman"/>
      <family val="1"/>
    </font>
    <font>
      <b/>
      <sz val="8"/>
      <color indexed="8"/>
      <name val="P-HLV"/>
      <family val="0"/>
    </font>
    <font>
      <b/>
      <sz val="9"/>
      <color indexed="8"/>
      <name val="Times New Roman"/>
      <family val="1"/>
    </font>
    <font>
      <b/>
      <sz val="8"/>
      <name val="P-HLV"/>
      <family val="0"/>
    </font>
    <font>
      <b/>
      <sz val="9"/>
      <name val="Times New Roman"/>
      <family val="1"/>
    </font>
    <font>
      <b/>
      <sz val="10"/>
      <color indexed="12"/>
      <name val="Courier"/>
      <family val="3"/>
    </font>
    <font>
      <i/>
      <sz val="7"/>
      <color indexed="8"/>
      <name val="Arial"/>
      <family val="2"/>
    </font>
    <font>
      <sz val="7.5"/>
      <name val="Helvetica (PCL6)"/>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4">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38" fontId="0" fillId="0" borderId="0" xfId="0" applyAlignment="1">
      <alignment/>
    </xf>
    <xf numFmtId="180" fontId="2" fillId="33" borderId="0" xfId="0" applyNumberFormat="1" applyFont="1" applyFill="1" applyAlignment="1" applyProtection="1">
      <alignment/>
      <protection/>
    </xf>
    <xf numFmtId="38" fontId="2" fillId="33" borderId="0" xfId="0" applyNumberFormat="1" applyFont="1" applyFill="1" applyAlignment="1" applyProtection="1">
      <alignment/>
      <protection/>
    </xf>
    <xf numFmtId="180" fontId="3" fillId="33" borderId="0" xfId="0" applyNumberFormat="1" applyFont="1" applyFill="1" applyAlignment="1" applyProtection="1">
      <alignment/>
      <protection/>
    </xf>
    <xf numFmtId="38" fontId="3" fillId="33" borderId="0" xfId="0" applyNumberFormat="1" applyFont="1" applyFill="1" applyAlignment="1" applyProtection="1">
      <alignment/>
      <protection/>
    </xf>
    <xf numFmtId="38" fontId="2" fillId="33" borderId="0" xfId="0" applyNumberFormat="1" applyFont="1" applyFill="1" applyAlignment="1" applyProtection="1">
      <alignment horizontal="centerContinuous"/>
      <protection/>
    </xf>
    <xf numFmtId="38" fontId="2" fillId="33" borderId="0" xfId="0" applyNumberFormat="1" applyFont="1" applyFill="1" applyAlignment="1" applyProtection="1">
      <alignment horizontal="center"/>
      <protection/>
    </xf>
    <xf numFmtId="38" fontId="2" fillId="33" borderId="10" xfId="0" applyNumberFormat="1" applyFont="1" applyFill="1" applyBorder="1" applyAlignment="1" applyProtection="1">
      <alignment horizontal="center"/>
      <protection/>
    </xf>
    <xf numFmtId="38" fontId="2" fillId="33" borderId="10" xfId="0" applyNumberFormat="1" applyFont="1" applyFill="1" applyBorder="1" applyAlignment="1" applyProtection="1">
      <alignment/>
      <protection/>
    </xf>
    <xf numFmtId="38" fontId="4" fillId="33" borderId="0" xfId="0" applyNumberFormat="1" applyFont="1" applyFill="1" applyAlignment="1" applyProtection="1">
      <alignment/>
      <protection locked="0"/>
    </xf>
    <xf numFmtId="180" fontId="2" fillId="33" borderId="0" xfId="0" applyNumberFormat="1" applyFont="1" applyFill="1" applyAlignment="1" applyProtection="1">
      <alignment horizontal="left"/>
      <protection/>
    </xf>
    <xf numFmtId="182" fontId="2" fillId="33" borderId="0" xfId="0" applyNumberFormat="1" applyFont="1" applyFill="1" applyAlignment="1" applyProtection="1">
      <alignment horizontal="left"/>
      <protection/>
    </xf>
    <xf numFmtId="182" fontId="2" fillId="33" borderId="0" xfId="0" applyNumberFormat="1" applyFont="1" applyFill="1" applyAlignment="1" applyProtection="1">
      <alignment/>
      <protection/>
    </xf>
    <xf numFmtId="38" fontId="2" fillId="0" borderId="0" xfId="0" applyFont="1" applyAlignment="1">
      <alignment/>
    </xf>
    <xf numFmtId="183" fontId="2" fillId="33" borderId="0" xfId="0" applyNumberFormat="1" applyFont="1" applyFill="1" applyAlignment="1" applyProtection="1">
      <alignment/>
      <protection/>
    </xf>
    <xf numFmtId="180" fontId="2" fillId="33" borderId="0" xfId="0" applyNumberFormat="1" applyFont="1" applyFill="1" applyAlignment="1" applyProtection="1" quotePrefix="1">
      <alignment/>
      <protection/>
    </xf>
    <xf numFmtId="38" fontId="5" fillId="33" borderId="0" xfId="0" applyNumberFormat="1" applyFont="1" applyFill="1" applyAlignment="1" applyProtection="1" quotePrefix="1">
      <alignment horizontal="right"/>
      <protection/>
    </xf>
    <xf numFmtId="38" fontId="0" fillId="34" borderId="0" xfId="0" applyFill="1" applyAlignment="1">
      <alignment/>
    </xf>
    <xf numFmtId="3" fontId="2" fillId="33" borderId="0" xfId="0" applyNumberFormat="1" applyFont="1" applyFill="1" applyAlignment="1" applyProtection="1">
      <alignment/>
      <protection/>
    </xf>
    <xf numFmtId="3" fontId="9" fillId="33" borderId="0" xfId="57" applyNumberFormat="1" applyFont="1" applyFill="1" applyBorder="1" applyAlignment="1">
      <alignment/>
      <protection/>
    </xf>
    <xf numFmtId="3" fontId="0" fillId="34" borderId="0" xfId="0" applyNumberFormat="1" applyFill="1" applyAlignment="1">
      <alignment/>
    </xf>
    <xf numFmtId="3" fontId="9" fillId="34" borderId="0" xfId="57" applyNumberFormat="1" applyFont="1" applyFill="1" applyBorder="1" applyAlignment="1">
      <alignment/>
      <protection/>
    </xf>
    <xf numFmtId="3" fontId="10" fillId="34" borderId="0" xfId="57" applyNumberFormat="1" applyFont="1" applyFill="1" applyBorder="1" applyAlignment="1">
      <alignment/>
      <protection/>
    </xf>
    <xf numFmtId="3" fontId="9" fillId="33" borderId="0" xfId="0" applyNumberFormat="1" applyFont="1" applyFill="1" applyBorder="1" applyAlignment="1">
      <alignment/>
    </xf>
    <xf numFmtId="3" fontId="9" fillId="34" borderId="0" xfId="0" applyNumberFormat="1" applyFont="1" applyFill="1" applyBorder="1" applyAlignment="1">
      <alignment/>
    </xf>
    <xf numFmtId="3" fontId="10" fillId="34" borderId="0" xfId="0" applyNumberFormat="1" applyFont="1" applyFill="1" applyBorder="1" applyAlignment="1">
      <alignment/>
    </xf>
    <xf numFmtId="189" fontId="9" fillId="34" borderId="0" xfId="57" applyNumberFormat="1" applyFont="1" applyFill="1" applyBorder="1" applyAlignment="1">
      <alignment/>
      <protection/>
    </xf>
    <xf numFmtId="180" fontId="11" fillId="33" borderId="0" xfId="0" applyNumberFormat="1" applyFont="1" applyFill="1" applyAlignment="1" applyProtection="1">
      <alignment/>
      <protection/>
    </xf>
    <xf numFmtId="38" fontId="11" fillId="33" borderId="0" xfId="0" applyNumberFormat="1" applyFont="1" applyFill="1" applyAlignment="1" applyProtection="1">
      <alignment/>
      <protection/>
    </xf>
    <xf numFmtId="3" fontId="11" fillId="33" borderId="0" xfId="0" applyNumberFormat="1" applyFont="1" applyFill="1" applyAlignment="1" applyProtection="1">
      <alignment/>
      <protection/>
    </xf>
    <xf numFmtId="3" fontId="12" fillId="33" borderId="0" xfId="0" applyNumberFormat="1" applyFont="1" applyFill="1" applyBorder="1" applyAlignment="1">
      <alignment/>
    </xf>
    <xf numFmtId="38" fontId="13" fillId="0" borderId="0" xfId="0" applyFont="1" applyAlignment="1">
      <alignment/>
    </xf>
    <xf numFmtId="3" fontId="14" fillId="33" borderId="0" xfId="57" applyNumberFormat="1" applyFont="1" applyFill="1" applyBorder="1" applyAlignment="1">
      <alignment/>
      <protection/>
    </xf>
    <xf numFmtId="3" fontId="14" fillId="33" borderId="0" xfId="0" applyNumberFormat="1" applyFont="1" applyFill="1" applyBorder="1" applyAlignment="1">
      <alignment/>
    </xf>
    <xf numFmtId="3" fontId="12" fillId="33" borderId="0" xfId="57" applyNumberFormat="1" applyFont="1" applyFill="1" applyBorder="1" applyAlignment="1">
      <alignment/>
      <protection/>
    </xf>
    <xf numFmtId="38" fontId="13" fillId="34" borderId="0" xfId="0" applyFont="1" applyFill="1" applyAlignment="1">
      <alignment/>
    </xf>
    <xf numFmtId="38" fontId="15" fillId="33" borderId="0" xfId="0" applyNumberFormat="1" applyFont="1" applyFill="1" applyAlignment="1" applyProtection="1">
      <alignment/>
      <protection locked="0"/>
    </xf>
    <xf numFmtId="0" fontId="0"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8" fontId="0" fillId="0" borderId="0" xfId="0" applyAlignment="1" applyProtection="1">
      <alignment/>
      <protection locked="0"/>
    </xf>
    <xf numFmtId="0" fontId="2" fillId="33" borderId="0" xfId="0" applyNumberFormat="1" applyFont="1" applyFill="1" applyAlignment="1" applyProtection="1" quotePrefix="1">
      <alignment/>
      <protection locked="0"/>
    </xf>
    <xf numFmtId="0" fontId="2" fillId="33" borderId="0" xfId="0" applyNumberFormat="1" applyFont="1" applyFill="1" applyAlignment="1" applyProtection="1">
      <alignment/>
      <protection locked="0"/>
    </xf>
    <xf numFmtId="3" fontId="2" fillId="33" borderId="0" xfId="44" applyNumberFormat="1" applyFont="1" applyFill="1" applyAlignment="1" applyProtection="1">
      <alignment/>
      <protection locked="0"/>
    </xf>
    <xf numFmtId="3" fontId="0" fillId="34" borderId="0" xfId="44" applyNumberFormat="1" applyFont="1" applyFill="1" applyAlignment="1" applyProtection="1">
      <alignment/>
      <protection locked="0"/>
    </xf>
    <xf numFmtId="0" fontId="0" fillId="0" borderId="0" xfId="0" applyNumberFormat="1" applyAlignment="1" applyProtection="1">
      <alignment/>
      <protection locked="0"/>
    </xf>
    <xf numFmtId="0" fontId="0" fillId="34" borderId="0" xfId="0" applyNumberFormat="1" applyFill="1" applyAlignment="1" applyProtection="1">
      <alignment/>
      <protection locked="0"/>
    </xf>
    <xf numFmtId="0" fontId="13" fillId="0" borderId="0" xfId="0" applyNumberFormat="1" applyFont="1" applyAlignment="1" applyProtection="1">
      <alignment/>
      <protection locked="0"/>
    </xf>
    <xf numFmtId="0" fontId="11" fillId="33" borderId="11" xfId="0" applyNumberFormat="1" applyFont="1" applyFill="1" applyBorder="1" applyAlignment="1" applyProtection="1">
      <alignment/>
      <protection locked="0"/>
    </xf>
    <xf numFmtId="180" fontId="2" fillId="33" borderId="11" xfId="0" applyNumberFormat="1" applyFont="1" applyFill="1" applyBorder="1" applyAlignment="1" applyProtection="1">
      <alignment/>
      <protection locked="0"/>
    </xf>
    <xf numFmtId="38" fontId="0" fillId="34" borderId="11" xfId="0" applyFill="1" applyBorder="1" applyAlignment="1" applyProtection="1">
      <alignment/>
      <protection locked="0"/>
    </xf>
    <xf numFmtId="3" fontId="11" fillId="33" borderId="11" xfId="0" applyNumberFormat="1" applyFont="1" applyFill="1" applyBorder="1" applyAlignment="1" applyProtection="1">
      <alignment/>
      <protection locked="0"/>
    </xf>
    <xf numFmtId="3" fontId="9" fillId="0" borderId="0" xfId="0" applyNumberFormat="1" applyFont="1" applyFill="1" applyBorder="1" applyAlignment="1">
      <alignment/>
    </xf>
    <xf numFmtId="180" fontId="0" fillId="33" borderId="0" xfId="0" applyNumberFormat="1" applyFont="1" applyFill="1" applyAlignment="1" applyProtection="1">
      <alignment/>
      <protection/>
    </xf>
    <xf numFmtId="3" fontId="10" fillId="0" borderId="0" xfId="0" applyNumberFormat="1" applyFont="1" applyFill="1" applyBorder="1" applyAlignment="1">
      <alignment/>
    </xf>
    <xf numFmtId="38" fontId="2" fillId="33" borderId="12" xfId="0" applyNumberFormat="1" applyFont="1" applyFill="1" applyBorder="1" applyAlignment="1" applyProtection="1">
      <alignment horizontal="center"/>
      <protection/>
    </xf>
    <xf numFmtId="181" fontId="2" fillId="33" borderId="12" xfId="0" applyNumberFormat="1" applyFont="1" applyFill="1" applyBorder="1" applyAlignment="1" applyProtection="1">
      <alignment horizontal="center"/>
      <protection/>
    </xf>
    <xf numFmtId="38" fontId="2" fillId="33" borderId="12" xfId="0" applyNumberFormat="1" applyFont="1" applyFill="1" applyBorder="1" applyAlignment="1" applyProtection="1" quotePrefix="1">
      <alignment horizontal="center"/>
      <protection/>
    </xf>
    <xf numFmtId="49" fontId="2" fillId="33" borderId="12" xfId="0" applyNumberFormat="1" applyFont="1" applyFill="1" applyBorder="1" applyAlignment="1" applyProtection="1">
      <alignment horizontal="center"/>
      <protection/>
    </xf>
    <xf numFmtId="38" fontId="0" fillId="0" borderId="0" xfId="0" applyFont="1" applyAlignment="1">
      <alignment/>
    </xf>
    <xf numFmtId="38" fontId="0" fillId="34" borderId="0" xfId="0" applyFont="1" applyFill="1" applyAlignment="1">
      <alignment/>
    </xf>
    <xf numFmtId="38" fontId="17" fillId="0" borderId="0" xfId="0" applyFont="1" applyAlignment="1">
      <alignment horizontal="centerContinuous" vertical="center"/>
    </xf>
    <xf numFmtId="38" fontId="0" fillId="0" borderId="0" xfId="0" applyAlignment="1">
      <alignment horizontal="center"/>
    </xf>
    <xf numFmtId="38" fontId="0" fillId="34" borderId="0" xfId="0" applyFill="1" applyAlignment="1">
      <alignment horizontal="center"/>
    </xf>
    <xf numFmtId="180" fontId="2" fillId="35" borderId="0" xfId="0" applyNumberFormat="1" applyFont="1" applyFill="1" applyAlignment="1" applyProtection="1">
      <alignment/>
      <protection/>
    </xf>
    <xf numFmtId="38" fontId="2" fillId="35" borderId="0" xfId="0" applyNumberFormat="1" applyFont="1" applyFill="1" applyAlignment="1" applyProtection="1">
      <alignment/>
      <protection/>
    </xf>
    <xf numFmtId="38" fontId="4" fillId="35" borderId="0" xfId="0" applyNumberFormat="1" applyFont="1" applyFill="1" applyAlignment="1" applyProtection="1">
      <alignment/>
      <protection locked="0"/>
    </xf>
    <xf numFmtId="3" fontId="2" fillId="35" borderId="0" xfId="0" applyNumberFormat="1" applyFont="1" applyFill="1" applyAlignment="1" applyProtection="1">
      <alignment/>
      <protection/>
    </xf>
    <xf numFmtId="3" fontId="9" fillId="35" borderId="0" xfId="57" applyNumberFormat="1" applyFont="1" applyFill="1" applyBorder="1" applyAlignment="1">
      <alignment/>
      <protection/>
    </xf>
    <xf numFmtId="3" fontId="9" fillId="35" borderId="0" xfId="0" applyNumberFormat="1" applyFont="1" applyFill="1" applyBorder="1" applyAlignment="1">
      <alignment/>
    </xf>
    <xf numFmtId="38" fontId="0" fillId="36" borderId="0" xfId="0" applyFill="1" applyAlignment="1">
      <alignment/>
    </xf>
    <xf numFmtId="180" fontId="0" fillId="33" borderId="0" xfId="0" applyNumberFormat="1" applyFont="1" applyFill="1" applyAlignment="1" applyProtection="1">
      <alignment/>
      <protection/>
    </xf>
    <xf numFmtId="38" fontId="0" fillId="0" borderId="0" xfId="0" applyAlignment="1" quotePrefix="1">
      <alignment horizontal="left" vertical="top" wrapText="1"/>
    </xf>
    <xf numFmtId="38" fontId="0" fillId="0" borderId="0" xfId="0" applyAlignment="1">
      <alignment horizontal="left" vertical="top" wrapText="1"/>
    </xf>
    <xf numFmtId="38" fontId="0" fillId="0" borderId="0" xfId="0" applyAlignment="1">
      <alignment wrapText="1"/>
    </xf>
    <xf numFmtId="38" fontId="16" fillId="0" borderId="0" xfId="0" applyFont="1" applyFill="1" applyAlignment="1">
      <alignment horizontal="left" wrapText="1"/>
    </xf>
    <xf numFmtId="0" fontId="11" fillId="33" borderId="11" xfId="0" applyNumberFormat="1" applyFont="1" applyFill="1" applyBorder="1" applyAlignment="1" applyProtection="1">
      <alignment/>
      <protection locked="0"/>
    </xf>
    <xf numFmtId="38" fontId="0" fillId="0" borderId="0" xfId="0" applyAlignment="1" quotePrefix="1">
      <alignment vertical="top" wrapText="1"/>
    </xf>
    <xf numFmtId="38" fontId="2" fillId="33" borderId="0" xfId="0" applyNumberFormat="1" applyFont="1" applyFill="1" applyAlignment="1" applyProtection="1">
      <alignment horizontal="center" wrapText="1"/>
      <protection/>
    </xf>
    <xf numFmtId="38"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08 Pres Budget Table 3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N198"/>
  <sheetViews>
    <sheetView tabSelected="1" defaultGridColor="0" zoomScale="130" zoomScaleNormal="130" zoomScalePageLayoutView="0" colorId="22" workbookViewId="0" topLeftCell="A1">
      <pane xSplit="27" ySplit="9" topLeftCell="AG34" activePane="bottomRight" state="frozen"/>
      <selection pane="topLeft" activeCell="A1" sqref="A1"/>
      <selection pane="topRight" activeCell="AB1" sqref="AB1"/>
      <selection pane="bottomLeft" activeCell="A10" sqref="A10"/>
      <selection pane="bottomRight" activeCell="A45" sqref="A45"/>
    </sheetView>
  </sheetViews>
  <sheetFormatPr defaultColWidth="9.8515625" defaultRowHeight="12"/>
  <cols>
    <col min="1" max="1" width="36.7109375" style="0" customWidth="1"/>
    <col min="2" max="22" width="9.8515625" style="0" hidden="1" customWidth="1"/>
    <col min="23" max="24" width="7.8515625" style="0" hidden="1" customWidth="1"/>
    <col min="25" max="25" width="8.8515625" style="0" hidden="1" customWidth="1"/>
    <col min="26" max="26" width="0.13671875" style="0" hidden="1" customWidth="1"/>
    <col min="27" max="30" width="9.8515625" style="0" hidden="1" customWidth="1"/>
    <col min="31" max="38" width="9.8515625" style="0" customWidth="1"/>
    <col min="39" max="39" width="11.28125" style="0" customWidth="1"/>
  </cols>
  <sheetData>
    <row r="1" spans="1:34" ht="4.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17"/>
    </row>
    <row r="2" spans="1:39" ht="12.75">
      <c r="A2" s="3"/>
      <c r="B2" s="4"/>
      <c r="C2" s="4"/>
      <c r="D2" s="2"/>
      <c r="E2" s="2"/>
      <c r="F2" s="2"/>
      <c r="G2" s="2"/>
      <c r="H2" s="2"/>
      <c r="I2" s="2"/>
      <c r="J2" s="2"/>
      <c r="K2" s="2"/>
      <c r="L2" s="2"/>
      <c r="M2" s="2"/>
      <c r="N2" s="2"/>
      <c r="O2" s="2"/>
      <c r="P2" s="2"/>
      <c r="Q2" s="2"/>
      <c r="R2" s="2"/>
      <c r="S2" s="2"/>
      <c r="T2" s="2"/>
      <c r="U2" s="2"/>
      <c r="V2" s="2"/>
      <c r="W2" s="2"/>
      <c r="X2" s="2"/>
      <c r="Y2" s="2"/>
      <c r="Z2" s="2"/>
      <c r="AA2" s="2"/>
      <c r="AB2" s="2"/>
      <c r="AC2" s="2"/>
      <c r="AD2" s="77" t="s">
        <v>0</v>
      </c>
      <c r="AE2" s="78"/>
      <c r="AF2" s="78"/>
      <c r="AG2" s="78"/>
      <c r="AH2" s="78"/>
      <c r="AI2" s="78"/>
      <c r="AJ2" s="78"/>
      <c r="AK2" s="78"/>
      <c r="AL2" s="78"/>
      <c r="AM2" s="78"/>
    </row>
    <row r="3" spans="1:39" ht="9.75" customHeight="1">
      <c r="A3" s="1"/>
      <c r="B3" s="2"/>
      <c r="C3" s="2"/>
      <c r="D3" s="2"/>
      <c r="E3" s="2"/>
      <c r="F3" s="2"/>
      <c r="G3" s="5" t="s">
        <v>1</v>
      </c>
      <c r="H3" s="5"/>
      <c r="I3" s="5"/>
      <c r="J3" s="5"/>
      <c r="K3" s="5"/>
      <c r="L3" s="5"/>
      <c r="M3" s="5"/>
      <c r="N3" s="5"/>
      <c r="O3" s="5"/>
      <c r="P3" s="5"/>
      <c r="Q3" s="5"/>
      <c r="R3" s="5" t="s">
        <v>2</v>
      </c>
      <c r="S3" s="2"/>
      <c r="T3" s="2"/>
      <c r="U3" s="2"/>
      <c r="V3" s="2"/>
      <c r="W3" s="2"/>
      <c r="X3" s="2"/>
      <c r="Y3" s="2"/>
      <c r="Z3" s="2"/>
      <c r="AA3" s="60"/>
      <c r="AB3" s="17"/>
      <c r="AC3" s="2"/>
      <c r="AD3" s="6"/>
      <c r="AE3" s="6"/>
      <c r="AF3" s="6"/>
      <c r="AG3" s="61"/>
      <c r="AH3" s="6" t="s">
        <v>110</v>
      </c>
      <c r="AI3" s="62"/>
      <c r="AJ3" s="62"/>
      <c r="AK3" s="62"/>
      <c r="AL3" s="61"/>
      <c r="AM3" s="61"/>
    </row>
    <row r="4" spans="1:37" ht="3"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17"/>
      <c r="AI4" s="17"/>
      <c r="AJ4" s="17"/>
      <c r="AK4" s="17"/>
    </row>
    <row r="5" spans="1:40" ht="11.25">
      <c r="A5" s="1"/>
      <c r="B5" s="6" t="s">
        <v>3</v>
      </c>
      <c r="C5" s="6" t="s">
        <v>4</v>
      </c>
      <c r="D5" s="6" t="s">
        <v>5</v>
      </c>
      <c r="E5" s="6" t="s">
        <v>6</v>
      </c>
      <c r="F5" s="6" t="s">
        <v>7</v>
      </c>
      <c r="G5" s="7" t="s">
        <v>8</v>
      </c>
      <c r="H5" s="7" t="s">
        <v>9</v>
      </c>
      <c r="I5" s="7" t="s">
        <v>10</v>
      </c>
      <c r="J5" s="7" t="s">
        <v>11</v>
      </c>
      <c r="K5" s="7" t="s">
        <v>12</v>
      </c>
      <c r="L5" s="7" t="s">
        <v>13</v>
      </c>
      <c r="M5" s="8"/>
      <c r="N5" s="7" t="s">
        <v>14</v>
      </c>
      <c r="O5" s="7" t="s">
        <v>15</v>
      </c>
      <c r="P5" s="8"/>
      <c r="Q5" s="7" t="s">
        <v>16</v>
      </c>
      <c r="R5" s="7" t="s">
        <v>17</v>
      </c>
      <c r="S5" s="7" t="s">
        <v>18</v>
      </c>
      <c r="T5" s="7" t="s">
        <v>19</v>
      </c>
      <c r="U5" s="7" t="s">
        <v>20</v>
      </c>
      <c r="V5" s="7" t="s">
        <v>21</v>
      </c>
      <c r="W5" s="7" t="s">
        <v>22</v>
      </c>
      <c r="X5" s="7" t="s">
        <v>23</v>
      </c>
      <c r="Y5" s="7" t="s">
        <v>24</v>
      </c>
      <c r="Z5" s="7" t="s">
        <v>25</v>
      </c>
      <c r="AA5" s="54" t="s">
        <v>26</v>
      </c>
      <c r="AB5" s="54" t="s">
        <v>27</v>
      </c>
      <c r="AC5" s="55">
        <v>2003</v>
      </c>
      <c r="AD5" s="56" t="s">
        <v>77</v>
      </c>
      <c r="AE5" s="57">
        <v>2005</v>
      </c>
      <c r="AF5" s="56" t="s">
        <v>83</v>
      </c>
      <c r="AG5" s="56" t="s">
        <v>84</v>
      </c>
      <c r="AH5" s="56" t="s">
        <v>86</v>
      </c>
      <c r="AI5" s="56" t="s">
        <v>103</v>
      </c>
      <c r="AJ5" s="56" t="s">
        <v>105</v>
      </c>
      <c r="AK5" s="56" t="s">
        <v>108</v>
      </c>
      <c r="AL5" s="56" t="s">
        <v>109</v>
      </c>
      <c r="AM5" s="56" t="s">
        <v>107</v>
      </c>
      <c r="AN5" s="56" t="s">
        <v>111</v>
      </c>
    </row>
    <row r="6" spans="1:40" ht="0.75" customHeight="1">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17"/>
      <c r="AJ6" s="17"/>
      <c r="AK6" s="17"/>
      <c r="AL6" s="17"/>
      <c r="AM6" s="17"/>
      <c r="AN6" s="17"/>
    </row>
    <row r="7" spans="1:40" ht="7.5" customHeight="1">
      <c r="A7" s="1"/>
      <c r="B7" s="2"/>
      <c r="C7" s="2"/>
      <c r="D7" s="2"/>
      <c r="E7" s="2"/>
      <c r="F7" s="2"/>
      <c r="G7" s="2"/>
      <c r="H7" s="2"/>
      <c r="I7" s="2"/>
      <c r="J7" s="2"/>
      <c r="K7" s="2"/>
      <c r="L7" s="2"/>
      <c r="M7" s="2"/>
      <c r="N7" s="2"/>
      <c r="O7" s="2"/>
      <c r="P7" s="2"/>
      <c r="Q7" s="2"/>
      <c r="R7" s="2"/>
      <c r="S7" s="2"/>
      <c r="T7" s="2"/>
      <c r="U7" s="2"/>
      <c r="V7" s="2"/>
      <c r="W7" s="2"/>
      <c r="X7" s="2"/>
      <c r="Y7" s="2"/>
      <c r="Z7" s="2"/>
      <c r="AA7" s="2"/>
      <c r="AB7" s="17"/>
      <c r="AC7" s="2"/>
      <c r="AD7" s="2"/>
      <c r="AE7" s="2"/>
      <c r="AF7" s="2"/>
      <c r="AG7" s="16" t="s">
        <v>82</v>
      </c>
      <c r="AH7" s="16"/>
      <c r="AI7" s="17"/>
      <c r="AJ7" s="17"/>
      <c r="AK7" s="17"/>
      <c r="AL7" s="17"/>
      <c r="AM7" s="17"/>
      <c r="AN7" s="17"/>
    </row>
    <row r="8" spans="1:40" ht="9.75" customHeight="1">
      <c r="A8" s="1" t="s">
        <v>28</v>
      </c>
      <c r="B8" s="2"/>
      <c r="C8" s="2"/>
      <c r="D8" s="2"/>
      <c r="E8" s="2"/>
      <c r="F8" s="2"/>
      <c r="G8" s="5" t="s">
        <v>2</v>
      </c>
      <c r="H8" s="5"/>
      <c r="I8" s="5"/>
      <c r="J8" s="5"/>
      <c r="K8" s="5"/>
      <c r="L8" s="5"/>
      <c r="M8" s="5"/>
      <c r="N8" s="5"/>
      <c r="O8" s="5"/>
      <c r="P8" s="5"/>
      <c r="Q8" s="5"/>
      <c r="R8" s="5"/>
      <c r="S8" s="2"/>
      <c r="T8" s="2"/>
      <c r="U8" s="2"/>
      <c r="V8" s="2"/>
      <c r="W8" s="2"/>
      <c r="X8" s="2"/>
      <c r="Y8" s="2"/>
      <c r="Z8" s="2"/>
      <c r="AA8" s="2"/>
      <c r="AB8" s="2"/>
      <c r="AC8" s="2"/>
      <c r="AD8" s="2"/>
      <c r="AE8" s="2"/>
      <c r="AF8" s="2"/>
      <c r="AG8" s="2"/>
      <c r="AH8" s="2"/>
      <c r="AI8" s="17"/>
      <c r="AJ8" s="17"/>
      <c r="AK8" s="17"/>
      <c r="AL8" s="17"/>
      <c r="AM8" s="17"/>
      <c r="AN8" s="17"/>
    </row>
    <row r="9" spans="1:40" ht="9.75" customHeight="1">
      <c r="A9" s="1" t="s">
        <v>29</v>
      </c>
      <c r="B9" s="2"/>
      <c r="C9" s="2"/>
      <c r="D9" s="2"/>
      <c r="E9" s="2"/>
      <c r="F9" s="2"/>
      <c r="G9" s="2"/>
      <c r="H9" s="2"/>
      <c r="I9" s="2"/>
      <c r="J9" s="2"/>
      <c r="K9" s="2"/>
      <c r="L9" s="2"/>
      <c r="M9" s="2"/>
      <c r="N9" s="9"/>
      <c r="O9" s="9"/>
      <c r="P9" s="2"/>
      <c r="Q9" s="9"/>
      <c r="R9" s="2"/>
      <c r="S9" s="2"/>
      <c r="T9" s="2"/>
      <c r="U9" s="2"/>
      <c r="V9" s="2"/>
      <c r="W9" s="2"/>
      <c r="X9" s="2"/>
      <c r="Y9" s="2"/>
      <c r="Z9" s="2"/>
      <c r="AA9" s="2"/>
      <c r="AB9" s="2"/>
      <c r="AC9" s="2"/>
      <c r="AD9" s="2"/>
      <c r="AE9" s="2"/>
      <c r="AF9" s="2"/>
      <c r="AG9" s="2"/>
      <c r="AH9" s="2"/>
      <c r="AI9" s="17"/>
      <c r="AJ9" s="17"/>
      <c r="AK9" s="17"/>
      <c r="AL9" s="17"/>
      <c r="AM9" s="17"/>
      <c r="AN9" s="17"/>
    </row>
    <row r="10" spans="1:40" ht="9.75" customHeight="1">
      <c r="A10" s="1" t="s">
        <v>30</v>
      </c>
      <c r="B10" s="2">
        <v>1697</v>
      </c>
      <c r="C10" s="2">
        <v>867</v>
      </c>
      <c r="D10" s="2">
        <v>1257</v>
      </c>
      <c r="E10" s="2">
        <v>-666</v>
      </c>
      <c r="F10" s="2">
        <v>4281</v>
      </c>
      <c r="G10" s="2">
        <v>5720</v>
      </c>
      <c r="H10" s="2">
        <v>-934</v>
      </c>
      <c r="I10" s="2">
        <v>4403</v>
      </c>
      <c r="J10" s="2">
        <v>10524</v>
      </c>
      <c r="K10" s="2">
        <v>12346</v>
      </c>
      <c r="L10" s="2">
        <v>8227</v>
      </c>
      <c r="M10" s="2"/>
      <c r="N10" s="2">
        <v>2863</v>
      </c>
      <c r="O10" s="2">
        <v>2435</v>
      </c>
      <c r="P10" s="2"/>
      <c r="Q10" s="2">
        <v>2387</v>
      </c>
      <c r="R10" s="2">
        <v>2105</v>
      </c>
      <c r="S10" s="2">
        <v>5143</v>
      </c>
      <c r="T10" s="2">
        <v>625</v>
      </c>
      <c r="U10" s="2">
        <v>2090</v>
      </c>
      <c r="V10" s="2">
        <v>2021</v>
      </c>
      <c r="W10" s="2">
        <v>2587</v>
      </c>
      <c r="X10" s="2">
        <v>2873</v>
      </c>
      <c r="Y10" s="18">
        <v>5402</v>
      </c>
      <c r="Z10" s="18">
        <v>10136</v>
      </c>
      <c r="AA10" s="18">
        <v>6297</v>
      </c>
      <c r="AB10" s="18">
        <v>2959</v>
      </c>
      <c r="AC10" s="18">
        <v>1415</v>
      </c>
      <c r="AD10" s="18">
        <v>2504</v>
      </c>
      <c r="AE10" s="18">
        <v>6243</v>
      </c>
      <c r="AF10" s="19">
        <v>8804</v>
      </c>
      <c r="AG10" s="23">
        <v>3195</v>
      </c>
      <c r="AH10" s="23">
        <v>1856</v>
      </c>
      <c r="AI10" s="23">
        <v>2175</v>
      </c>
      <c r="AJ10" s="23">
        <v>1965</v>
      </c>
      <c r="AK10" s="23">
        <v>1863</v>
      </c>
      <c r="AL10" s="23">
        <v>1571</v>
      </c>
      <c r="AM10" s="23">
        <v>2045</v>
      </c>
      <c r="AN10" s="23">
        <v>2021</v>
      </c>
    </row>
    <row r="11" spans="1:40" ht="9.75" customHeight="1">
      <c r="A11" s="1" t="s">
        <v>31</v>
      </c>
      <c r="B11" s="2">
        <v>388</v>
      </c>
      <c r="C11" s="2">
        <v>190</v>
      </c>
      <c r="D11" s="2">
        <v>68</v>
      </c>
      <c r="E11" s="2">
        <v>104</v>
      </c>
      <c r="F11" s="2">
        <v>988</v>
      </c>
      <c r="G11" s="2">
        <v>814</v>
      </c>
      <c r="H11" s="2">
        <v>76</v>
      </c>
      <c r="I11" s="2">
        <v>463</v>
      </c>
      <c r="J11" s="2">
        <v>1185</v>
      </c>
      <c r="K11" s="2">
        <v>1203</v>
      </c>
      <c r="L11" s="2">
        <v>764</v>
      </c>
      <c r="M11" s="2"/>
      <c r="N11" s="2">
        <v>467</v>
      </c>
      <c r="O11" s="2">
        <v>349</v>
      </c>
      <c r="P11" s="2"/>
      <c r="Q11" s="2">
        <v>243</v>
      </c>
      <c r="R11" s="2">
        <v>190</v>
      </c>
      <c r="S11" s="2">
        <v>410</v>
      </c>
      <c r="T11" s="2">
        <v>130</v>
      </c>
      <c r="U11" s="2">
        <v>153</v>
      </c>
      <c r="V11" s="2">
        <v>261</v>
      </c>
      <c r="W11" s="2">
        <v>284</v>
      </c>
      <c r="X11" s="2">
        <v>296</v>
      </c>
      <c r="Y11" s="18">
        <v>502</v>
      </c>
      <c r="Z11" s="18">
        <v>979</v>
      </c>
      <c r="AA11" s="18">
        <v>478</v>
      </c>
      <c r="AB11" s="18">
        <v>208</v>
      </c>
      <c r="AC11" s="18">
        <v>106</v>
      </c>
      <c r="AD11" s="18">
        <v>213</v>
      </c>
      <c r="AE11" s="18">
        <v>376</v>
      </c>
      <c r="AF11" s="19">
        <v>578</v>
      </c>
      <c r="AG11" s="23">
        <v>150</v>
      </c>
      <c r="AH11" s="23">
        <v>203</v>
      </c>
      <c r="AI11" s="23">
        <v>197</v>
      </c>
      <c r="AJ11" s="23">
        <v>182</v>
      </c>
      <c r="AK11" s="23">
        <v>196</v>
      </c>
      <c r="AL11" s="23">
        <v>144</v>
      </c>
      <c r="AM11" s="23">
        <v>191</v>
      </c>
      <c r="AN11" s="23">
        <v>191</v>
      </c>
    </row>
    <row r="12" spans="1:40" ht="9.75" customHeight="1">
      <c r="A12" s="1" t="s">
        <v>32</v>
      </c>
      <c r="B12" s="2">
        <v>178</v>
      </c>
      <c r="C12" s="2">
        <v>97</v>
      </c>
      <c r="D12" s="2">
        <v>-27</v>
      </c>
      <c r="E12" s="2">
        <v>49</v>
      </c>
      <c r="F12" s="2">
        <v>129</v>
      </c>
      <c r="G12" s="2">
        <v>268</v>
      </c>
      <c r="H12" s="2">
        <v>89</v>
      </c>
      <c r="I12" s="2">
        <v>336</v>
      </c>
      <c r="J12" s="2">
        <v>471</v>
      </c>
      <c r="K12" s="2">
        <v>394</v>
      </c>
      <c r="L12" s="2">
        <v>57</v>
      </c>
      <c r="M12" s="2"/>
      <c r="N12" s="2">
        <v>45</v>
      </c>
      <c r="O12" s="2">
        <v>-94</v>
      </c>
      <c r="P12" s="2"/>
      <c r="Q12" s="2">
        <v>71</v>
      </c>
      <c r="R12" s="2">
        <v>174</v>
      </c>
      <c r="S12" s="2">
        <v>186</v>
      </c>
      <c r="T12" s="2">
        <v>202</v>
      </c>
      <c r="U12" s="2">
        <v>129</v>
      </c>
      <c r="V12" s="2">
        <v>114</v>
      </c>
      <c r="W12" s="2">
        <v>109</v>
      </c>
      <c r="X12" s="2">
        <v>168</v>
      </c>
      <c r="Y12" s="18">
        <v>224</v>
      </c>
      <c r="Z12" s="18">
        <v>397</v>
      </c>
      <c r="AA12" s="18">
        <v>217</v>
      </c>
      <c r="AB12" s="18">
        <v>97</v>
      </c>
      <c r="AC12" s="18">
        <v>45</v>
      </c>
      <c r="AD12" s="18">
        <v>119</v>
      </c>
      <c r="AE12" s="18">
        <v>189</v>
      </c>
      <c r="AF12" s="19">
        <v>159</v>
      </c>
      <c r="AG12" s="23">
        <v>58</v>
      </c>
      <c r="AH12" s="23">
        <v>70</v>
      </c>
      <c r="AI12" s="23">
        <v>84</v>
      </c>
      <c r="AJ12" s="23">
        <v>79</v>
      </c>
      <c r="AK12" s="23">
        <v>81</v>
      </c>
      <c r="AL12" s="23">
        <v>65</v>
      </c>
      <c r="AM12" s="23">
        <v>85</v>
      </c>
      <c r="AN12" s="23">
        <v>79</v>
      </c>
    </row>
    <row r="13" spans="1:40" ht="9.75" customHeight="1">
      <c r="A13" s="1" t="s">
        <v>33</v>
      </c>
      <c r="B13" s="2">
        <v>25</v>
      </c>
      <c r="C13" s="2">
        <v>-10</v>
      </c>
      <c r="D13" s="2">
        <v>-12</v>
      </c>
      <c r="E13" s="2">
        <v>-20</v>
      </c>
      <c r="F13" s="2">
        <v>-1</v>
      </c>
      <c r="G13" s="2">
        <v>11</v>
      </c>
      <c r="H13" s="2">
        <v>5</v>
      </c>
      <c r="I13" s="2">
        <v>2</v>
      </c>
      <c r="J13" s="2">
        <v>26</v>
      </c>
      <c r="K13" s="2">
        <v>17</v>
      </c>
      <c r="L13" s="2">
        <v>-2</v>
      </c>
      <c r="M13" s="2"/>
      <c r="N13" s="2">
        <v>1</v>
      </c>
      <c r="O13" s="2">
        <v>-5</v>
      </c>
      <c r="P13" s="2"/>
      <c r="Q13" s="2">
        <v>12</v>
      </c>
      <c r="R13" s="2">
        <v>32</v>
      </c>
      <c r="S13" s="2">
        <v>16</v>
      </c>
      <c r="T13" s="2">
        <v>5</v>
      </c>
      <c r="U13" s="2">
        <v>19</v>
      </c>
      <c r="V13" s="2">
        <v>8</v>
      </c>
      <c r="W13" s="2">
        <v>8</v>
      </c>
      <c r="X13" s="2">
        <v>17</v>
      </c>
      <c r="Y13" s="18">
        <v>41</v>
      </c>
      <c r="Z13" s="18">
        <v>61</v>
      </c>
      <c r="AA13" s="18">
        <v>36</v>
      </c>
      <c r="AB13" s="18">
        <v>7</v>
      </c>
      <c r="AC13" s="18">
        <v>4</v>
      </c>
      <c r="AD13" s="18">
        <v>5</v>
      </c>
      <c r="AE13" s="18">
        <v>3</v>
      </c>
      <c r="AF13" s="19">
        <v>2</v>
      </c>
      <c r="AG13" s="23">
        <v>2</v>
      </c>
      <c r="AH13" s="23">
        <v>3</v>
      </c>
      <c r="AI13" s="23">
        <v>3</v>
      </c>
      <c r="AJ13" s="23">
        <v>2</v>
      </c>
      <c r="AK13" s="23">
        <v>4</v>
      </c>
      <c r="AL13" s="23">
        <v>3</v>
      </c>
      <c r="AM13" s="23">
        <v>4</v>
      </c>
      <c r="AN13" s="23">
        <v>3</v>
      </c>
    </row>
    <row r="14" spans="1:40" ht="9.75" customHeight="1">
      <c r="A14" s="1" t="s">
        <v>34</v>
      </c>
      <c r="B14" s="2"/>
      <c r="C14" s="2"/>
      <c r="D14" s="2"/>
      <c r="E14" s="2"/>
      <c r="F14" s="2">
        <v>0</v>
      </c>
      <c r="G14" s="2">
        <v>2</v>
      </c>
      <c r="H14" s="2">
        <v>6</v>
      </c>
      <c r="I14" s="2">
        <v>7</v>
      </c>
      <c r="J14" s="2">
        <v>5</v>
      </c>
      <c r="K14" s="2">
        <v>7</v>
      </c>
      <c r="L14" s="2">
        <v>7</v>
      </c>
      <c r="M14" s="2"/>
      <c r="N14" s="2">
        <v>8</v>
      </c>
      <c r="O14" s="2">
        <v>8</v>
      </c>
      <c r="P14" s="2"/>
      <c r="Q14" s="2">
        <v>9</v>
      </c>
      <c r="R14" s="2">
        <v>9</v>
      </c>
      <c r="S14" s="2">
        <v>10</v>
      </c>
      <c r="T14" s="2">
        <v>10</v>
      </c>
      <c r="U14" s="2">
        <v>1</v>
      </c>
      <c r="V14" s="2">
        <v>0</v>
      </c>
      <c r="W14" s="2">
        <v>0</v>
      </c>
      <c r="X14" s="2"/>
      <c r="Y14" s="18"/>
      <c r="Z14" s="18">
        <v>6</v>
      </c>
      <c r="AA14" s="18">
        <v>8</v>
      </c>
      <c r="AB14" s="18">
        <v>25</v>
      </c>
      <c r="AC14" s="18">
        <v>2</v>
      </c>
      <c r="AD14" s="18">
        <v>0</v>
      </c>
      <c r="AE14" s="18">
        <v>2</v>
      </c>
      <c r="AF14" s="19">
        <v>-1</v>
      </c>
      <c r="AG14" s="23">
        <v>-1</v>
      </c>
      <c r="AH14" s="23">
        <v>9</v>
      </c>
      <c r="AI14" s="23">
        <v>-1</v>
      </c>
      <c r="AJ14" s="23">
        <v>-2</v>
      </c>
      <c r="AK14" s="23">
        <v>2</v>
      </c>
      <c r="AL14" s="23">
        <v>0</v>
      </c>
      <c r="AM14" s="23">
        <v>0</v>
      </c>
      <c r="AN14" s="23">
        <v>0</v>
      </c>
    </row>
    <row r="15" spans="1:40" s="31" customFormat="1" ht="9.75" customHeight="1">
      <c r="A15" s="27" t="s">
        <v>35</v>
      </c>
      <c r="B15" s="28">
        <v>2288</v>
      </c>
      <c r="C15" s="28">
        <v>1144</v>
      </c>
      <c r="D15" s="28">
        <v>1286</v>
      </c>
      <c r="E15" s="28">
        <v>-533</v>
      </c>
      <c r="F15" s="28">
        <v>5397</v>
      </c>
      <c r="G15" s="28">
        <v>6815</v>
      </c>
      <c r="H15" s="28">
        <v>-758</v>
      </c>
      <c r="I15" s="28">
        <v>5211</v>
      </c>
      <c r="J15" s="28">
        <v>12211</v>
      </c>
      <c r="K15" s="28">
        <v>13967</v>
      </c>
      <c r="L15" s="28">
        <v>9053</v>
      </c>
      <c r="M15" s="28"/>
      <c r="N15" s="28">
        <v>3384</v>
      </c>
      <c r="O15" s="28">
        <v>2693</v>
      </c>
      <c r="P15" s="28"/>
      <c r="Q15" s="28">
        <v>2722</v>
      </c>
      <c r="R15" s="28">
        <v>2510</v>
      </c>
      <c r="S15" s="28">
        <v>5765</v>
      </c>
      <c r="T15" s="28">
        <v>972</v>
      </c>
      <c r="U15" s="28">
        <v>2392</v>
      </c>
      <c r="V15" s="28">
        <v>2404</v>
      </c>
      <c r="W15" s="28">
        <v>2988</v>
      </c>
      <c r="X15" s="28">
        <v>3354</v>
      </c>
      <c r="Y15" s="29">
        <v>6169</v>
      </c>
      <c r="Z15" s="29">
        <v>11579</v>
      </c>
      <c r="AA15" s="29">
        <v>7036</v>
      </c>
      <c r="AB15" s="29">
        <v>3296</v>
      </c>
      <c r="AC15" s="29">
        <f>SUM(AC10:AC14)</f>
        <v>1572</v>
      </c>
      <c r="AD15" s="29">
        <f>SUM(AD10:AD14)</f>
        <v>2841</v>
      </c>
      <c r="AE15" s="29">
        <f>SUM(AE10:AE14)</f>
        <v>6813</v>
      </c>
      <c r="AF15" s="29">
        <f>SUM(AF10:AF14)</f>
        <v>9542</v>
      </c>
      <c r="AG15" s="30">
        <f aca="true" t="shared" si="0" ref="AG15:AL15">SUM(AG10:AG14)</f>
        <v>3404</v>
      </c>
      <c r="AH15" s="30">
        <f t="shared" si="0"/>
        <v>2141</v>
      </c>
      <c r="AI15" s="30">
        <f t="shared" si="0"/>
        <v>2458</v>
      </c>
      <c r="AJ15" s="30">
        <f t="shared" si="0"/>
        <v>2226</v>
      </c>
      <c r="AK15" s="30">
        <f t="shared" si="0"/>
        <v>2146</v>
      </c>
      <c r="AL15" s="30">
        <f t="shared" si="0"/>
        <v>1783</v>
      </c>
      <c r="AM15" s="30">
        <f>SUM(AM10:AM14)</f>
        <v>2325</v>
      </c>
      <c r="AN15" s="30">
        <f>SUM(AN10:AN14)</f>
        <v>2294</v>
      </c>
    </row>
    <row r="16" spans="1:40" s="31" customFormat="1" ht="4.5" customHeight="1">
      <c r="A16" s="27"/>
      <c r="B16" s="28"/>
      <c r="C16" s="28"/>
      <c r="D16" s="28"/>
      <c r="E16" s="28"/>
      <c r="F16" s="28"/>
      <c r="G16" s="28"/>
      <c r="H16" s="28"/>
      <c r="I16" s="28"/>
      <c r="J16" s="28"/>
      <c r="K16" s="28"/>
      <c r="L16" s="28"/>
      <c r="M16" s="28"/>
      <c r="N16" s="28"/>
      <c r="O16" s="28"/>
      <c r="P16" s="28"/>
      <c r="Q16" s="28"/>
      <c r="R16" s="28"/>
      <c r="S16" s="28"/>
      <c r="T16" s="28"/>
      <c r="U16" s="28"/>
      <c r="V16" s="28"/>
      <c r="W16" s="28"/>
      <c r="X16" s="28"/>
      <c r="Y16" s="29"/>
      <c r="Z16" s="29"/>
      <c r="AA16" s="29"/>
      <c r="AB16" s="29"/>
      <c r="AC16" s="29"/>
      <c r="AD16" s="29"/>
      <c r="AE16" s="29"/>
      <c r="AF16" s="29"/>
      <c r="AG16" s="30"/>
      <c r="AH16" s="30"/>
      <c r="AI16" s="30"/>
      <c r="AJ16" s="30"/>
      <c r="AK16" s="30"/>
      <c r="AL16" s="30"/>
      <c r="AM16" s="30"/>
      <c r="AN16" s="30"/>
    </row>
    <row r="17" spans="1:40" ht="9.75" customHeight="1">
      <c r="A17" s="1" t="s">
        <v>36</v>
      </c>
      <c r="B17" s="2">
        <v>844</v>
      </c>
      <c r="C17" s="2">
        <v>308</v>
      </c>
      <c r="D17" s="2">
        <v>879</v>
      </c>
      <c r="E17" s="2">
        <v>1543</v>
      </c>
      <c r="F17" s="2">
        <v>2238</v>
      </c>
      <c r="G17" s="2">
        <v>3419</v>
      </c>
      <c r="H17" s="2">
        <v>2536</v>
      </c>
      <c r="I17" s="2">
        <v>4691</v>
      </c>
      <c r="J17" s="2">
        <v>3440</v>
      </c>
      <c r="K17" s="2">
        <v>2836</v>
      </c>
      <c r="L17" s="2">
        <v>678</v>
      </c>
      <c r="M17" s="2"/>
      <c r="N17" s="9">
        <v>53</v>
      </c>
      <c r="O17" s="9">
        <v>796</v>
      </c>
      <c r="P17" s="2"/>
      <c r="Q17" s="9">
        <v>2805</v>
      </c>
      <c r="R17" s="2">
        <v>1719</v>
      </c>
      <c r="S17" s="2">
        <v>2185</v>
      </c>
      <c r="T17" s="2">
        <v>1729</v>
      </c>
      <c r="U17" s="2">
        <v>803</v>
      </c>
      <c r="V17" s="2">
        <v>1491</v>
      </c>
      <c r="W17" s="2">
        <v>1332</v>
      </c>
      <c r="X17" s="2">
        <v>2187</v>
      </c>
      <c r="Y17" s="18">
        <v>3435</v>
      </c>
      <c r="Z17" s="18">
        <v>5321</v>
      </c>
      <c r="AA17" s="18">
        <v>2922</v>
      </c>
      <c r="AB17" s="18">
        <v>1190</v>
      </c>
      <c r="AC17" s="18">
        <v>1118</v>
      </c>
      <c r="AD17" s="18">
        <v>1173</v>
      </c>
      <c r="AE17" s="18">
        <v>1232</v>
      </c>
      <c r="AF17" s="19">
        <v>1080</v>
      </c>
      <c r="AG17" s="23">
        <v>729</v>
      </c>
      <c r="AH17" s="23">
        <v>869</v>
      </c>
      <c r="AI17" s="23">
        <v>1224</v>
      </c>
      <c r="AJ17" s="23">
        <v>1280</v>
      </c>
      <c r="AK17" s="23">
        <v>1378</v>
      </c>
      <c r="AL17" s="23">
        <v>905</v>
      </c>
      <c r="AM17" s="23">
        <v>1254</v>
      </c>
      <c r="AN17" s="23">
        <v>1086</v>
      </c>
    </row>
    <row r="18" spans="1:40" ht="9.75" customHeight="1">
      <c r="A18" s="1" t="s">
        <v>37</v>
      </c>
      <c r="B18" s="2">
        <v>-66</v>
      </c>
      <c r="C18" s="2">
        <v>49</v>
      </c>
      <c r="D18" s="2">
        <v>-76</v>
      </c>
      <c r="E18" s="2">
        <v>24</v>
      </c>
      <c r="F18" s="2">
        <v>164</v>
      </c>
      <c r="G18" s="2">
        <v>664</v>
      </c>
      <c r="H18" s="2">
        <v>333</v>
      </c>
      <c r="I18" s="2">
        <v>990</v>
      </c>
      <c r="J18" s="2">
        <v>947</v>
      </c>
      <c r="K18" s="2">
        <v>906</v>
      </c>
      <c r="L18" s="2">
        <v>128</v>
      </c>
      <c r="M18" s="2"/>
      <c r="N18" s="9">
        <v>631</v>
      </c>
      <c r="O18" s="9">
        <v>667</v>
      </c>
      <c r="P18" s="2"/>
      <c r="Q18" s="9">
        <v>867</v>
      </c>
      <c r="R18" s="2">
        <v>715</v>
      </c>
      <c r="S18" s="2">
        <v>887</v>
      </c>
      <c r="T18" s="2">
        <v>836</v>
      </c>
      <c r="U18" s="2">
        <v>814</v>
      </c>
      <c r="V18" s="2">
        <v>499</v>
      </c>
      <c r="W18" s="2">
        <v>459</v>
      </c>
      <c r="X18" s="2">
        <v>491</v>
      </c>
      <c r="Y18" s="18">
        <v>911</v>
      </c>
      <c r="Z18" s="18">
        <v>1774</v>
      </c>
      <c r="AA18" s="18">
        <v>1423</v>
      </c>
      <c r="AB18" s="18">
        <v>1085</v>
      </c>
      <c r="AC18" s="18">
        <v>1279</v>
      </c>
      <c r="AD18" s="18">
        <v>1130</v>
      </c>
      <c r="AE18" s="18">
        <v>473</v>
      </c>
      <c r="AF18" s="19">
        <v>605</v>
      </c>
      <c r="AG18" s="23">
        <v>337</v>
      </c>
      <c r="AH18" s="23">
        <v>301</v>
      </c>
      <c r="AI18" s="23">
        <v>411</v>
      </c>
      <c r="AJ18" s="23">
        <v>535</v>
      </c>
      <c r="AK18" s="23">
        <v>364</v>
      </c>
      <c r="AL18" s="23">
        <v>396</v>
      </c>
      <c r="AM18" s="23">
        <v>374</v>
      </c>
      <c r="AN18" s="23">
        <v>447</v>
      </c>
    </row>
    <row r="19" spans="1:40" ht="9.75" customHeight="1">
      <c r="A19" s="1" t="s">
        <v>38</v>
      </c>
      <c r="B19" s="2">
        <v>224</v>
      </c>
      <c r="C19" s="2">
        <v>141</v>
      </c>
      <c r="D19" s="2">
        <v>64</v>
      </c>
      <c r="E19" s="2">
        <v>336</v>
      </c>
      <c r="F19" s="2">
        <v>1190</v>
      </c>
      <c r="G19" s="2">
        <v>1363</v>
      </c>
      <c r="H19" s="2">
        <v>244</v>
      </c>
      <c r="I19" s="2">
        <v>1553</v>
      </c>
      <c r="J19" s="2">
        <v>2142</v>
      </c>
      <c r="K19" s="2">
        <v>1786</v>
      </c>
      <c r="L19" s="2">
        <v>666</v>
      </c>
      <c r="M19" s="2"/>
      <c r="N19" s="9">
        <v>1461</v>
      </c>
      <c r="O19" s="9">
        <v>-79</v>
      </c>
      <c r="P19" s="2"/>
      <c r="Q19" s="9">
        <v>382</v>
      </c>
      <c r="R19" s="2">
        <v>1443</v>
      </c>
      <c r="S19" s="2">
        <v>2239</v>
      </c>
      <c r="T19" s="2">
        <v>1539</v>
      </c>
      <c r="U19" s="2">
        <v>99</v>
      </c>
      <c r="V19" s="2">
        <v>685</v>
      </c>
      <c r="W19" s="2">
        <v>561</v>
      </c>
      <c r="X19" s="2">
        <v>1132</v>
      </c>
      <c r="Y19" s="18">
        <v>1882</v>
      </c>
      <c r="Z19" s="18">
        <v>3809</v>
      </c>
      <c r="AA19" s="18">
        <v>1868</v>
      </c>
      <c r="AB19" s="18">
        <v>3307</v>
      </c>
      <c r="AC19" s="18">
        <v>2889</v>
      </c>
      <c r="AD19" s="18">
        <v>1372</v>
      </c>
      <c r="AE19" s="18">
        <v>4245</v>
      </c>
      <c r="AF19" s="19">
        <v>3982</v>
      </c>
      <c r="AG19" s="23">
        <v>2592</v>
      </c>
      <c r="AH19" s="23">
        <v>1604</v>
      </c>
      <c r="AI19" s="23">
        <v>2176</v>
      </c>
      <c r="AJ19" s="23">
        <v>1668</v>
      </c>
      <c r="AK19" s="23">
        <v>678</v>
      </c>
      <c r="AL19" s="23">
        <v>523</v>
      </c>
      <c r="AM19" s="23">
        <v>671</v>
      </c>
      <c r="AN19" s="23">
        <v>703</v>
      </c>
    </row>
    <row r="20" spans="1:40" ht="9.75" customHeight="1">
      <c r="A20" s="1" t="s">
        <v>39</v>
      </c>
      <c r="B20" s="2">
        <v>98</v>
      </c>
      <c r="C20" s="2">
        <v>157</v>
      </c>
      <c r="D20" s="2">
        <v>-88</v>
      </c>
      <c r="E20" s="2">
        <v>-51</v>
      </c>
      <c r="F20" s="2">
        <v>103</v>
      </c>
      <c r="G20" s="2">
        <v>880</v>
      </c>
      <c r="H20" s="2">
        <v>346</v>
      </c>
      <c r="I20" s="2">
        <v>455</v>
      </c>
      <c r="J20" s="2">
        <v>253</v>
      </c>
      <c r="K20" s="2">
        <v>-346</v>
      </c>
      <c r="L20" s="2">
        <v>-453</v>
      </c>
      <c r="M20" s="2"/>
      <c r="N20" s="9">
        <v>-367</v>
      </c>
      <c r="O20" s="9">
        <v>-307</v>
      </c>
      <c r="P20" s="2"/>
      <c r="Q20" s="9">
        <v>-143</v>
      </c>
      <c r="R20" s="2">
        <v>29</v>
      </c>
      <c r="S20" s="2">
        <v>235</v>
      </c>
      <c r="T20" s="2">
        <v>693</v>
      </c>
      <c r="U20" s="2">
        <v>-298</v>
      </c>
      <c r="V20" s="2">
        <v>-496</v>
      </c>
      <c r="W20" s="2">
        <v>-156</v>
      </c>
      <c r="X20" s="2">
        <v>376</v>
      </c>
      <c r="Y20" s="18">
        <v>113</v>
      </c>
      <c r="Z20" s="18">
        <v>657</v>
      </c>
      <c r="AA20" s="18">
        <v>386</v>
      </c>
      <c r="AB20" s="18">
        <v>-137</v>
      </c>
      <c r="AC20" s="18">
        <v>179</v>
      </c>
      <c r="AD20" s="18">
        <v>18</v>
      </c>
      <c r="AE20" s="18">
        <v>-411</v>
      </c>
      <c r="AF20" s="19">
        <v>77</v>
      </c>
      <c r="AG20" s="23">
        <v>30</v>
      </c>
      <c r="AH20" s="23">
        <v>1</v>
      </c>
      <c r="AI20" s="23">
        <v>-172</v>
      </c>
      <c r="AJ20" s="23">
        <v>21</v>
      </c>
      <c r="AK20" s="23">
        <v>25</v>
      </c>
      <c r="AL20" s="23">
        <v>62</v>
      </c>
      <c r="AM20" s="23">
        <v>1</v>
      </c>
      <c r="AN20" s="23">
        <v>1</v>
      </c>
    </row>
    <row r="21" spans="1:40" ht="9.75" customHeight="1">
      <c r="A21" s="1" t="s">
        <v>40</v>
      </c>
      <c r="B21" s="2">
        <v>240</v>
      </c>
      <c r="C21" s="2">
        <v>24</v>
      </c>
      <c r="D21" s="2">
        <v>1011</v>
      </c>
      <c r="E21" s="2">
        <v>1894</v>
      </c>
      <c r="F21" s="2">
        <v>2182</v>
      </c>
      <c r="G21" s="2">
        <v>2528</v>
      </c>
      <c r="H21" s="2">
        <v>1502</v>
      </c>
      <c r="I21" s="2">
        <v>2085</v>
      </c>
      <c r="J21" s="2">
        <v>2337</v>
      </c>
      <c r="K21" s="2">
        <v>1166</v>
      </c>
      <c r="L21" s="2">
        <v>1295</v>
      </c>
      <c r="M21" s="2"/>
      <c r="N21" s="9">
        <v>679</v>
      </c>
      <c r="O21" s="9">
        <v>505</v>
      </c>
      <c r="P21" s="2"/>
      <c r="Q21" s="9">
        <v>839</v>
      </c>
      <c r="R21" s="2">
        <v>232</v>
      </c>
      <c r="S21" s="2">
        <v>253</v>
      </c>
      <c r="T21" s="2">
        <v>158</v>
      </c>
      <c r="U21" s="2">
        <v>4</v>
      </c>
      <c r="V21" s="2">
        <v>-98</v>
      </c>
      <c r="W21" s="2">
        <v>67</v>
      </c>
      <c r="X21" s="2">
        <v>291</v>
      </c>
      <c r="Y21" s="18">
        <v>480</v>
      </c>
      <c r="Z21" s="18">
        <v>684</v>
      </c>
      <c r="AA21" s="18">
        <v>1140</v>
      </c>
      <c r="AB21" s="18">
        <v>622</v>
      </c>
      <c r="AC21" s="18">
        <v>2494</v>
      </c>
      <c r="AD21" s="18">
        <v>549</v>
      </c>
      <c r="AE21" s="18">
        <v>40</v>
      </c>
      <c r="AF21" s="19">
        <v>412</v>
      </c>
      <c r="AG21" s="23">
        <v>159</v>
      </c>
      <c r="AH21" s="23">
        <v>0</v>
      </c>
      <c r="AI21" s="23">
        <v>994</v>
      </c>
      <c r="AJ21" s="23">
        <v>355</v>
      </c>
      <c r="AK21" s="23">
        <v>30</v>
      </c>
      <c r="AL21" s="23">
        <v>403</v>
      </c>
      <c r="AM21" s="23">
        <v>370</v>
      </c>
      <c r="AN21" s="23">
        <v>37</v>
      </c>
    </row>
    <row r="22" spans="1:40" ht="9.75" customHeight="1">
      <c r="A22" s="1" t="s">
        <v>41</v>
      </c>
      <c r="B22" s="2">
        <v>31</v>
      </c>
      <c r="C22" s="2">
        <v>4</v>
      </c>
      <c r="D22" s="2">
        <v>116</v>
      </c>
      <c r="E22" s="2">
        <v>87</v>
      </c>
      <c r="F22" s="2">
        <v>169</v>
      </c>
      <c r="G22" s="2">
        <v>288</v>
      </c>
      <c r="H22" s="2">
        <v>-585</v>
      </c>
      <c r="I22" s="2">
        <v>711</v>
      </c>
      <c r="J22" s="2">
        <v>1597</v>
      </c>
      <c r="K22" s="2">
        <v>-476</v>
      </c>
      <c r="L22" s="2">
        <v>-1676</v>
      </c>
      <c r="M22" s="2"/>
      <c r="N22" s="9">
        <v>-86</v>
      </c>
      <c r="O22" s="9">
        <v>5</v>
      </c>
      <c r="P22" s="2"/>
      <c r="Q22" s="9">
        <v>40</v>
      </c>
      <c r="R22" s="2">
        <v>-29</v>
      </c>
      <c r="S22" s="2">
        <v>109</v>
      </c>
      <c r="T22" s="2">
        <v>-183</v>
      </c>
      <c r="U22" s="2">
        <v>77</v>
      </c>
      <c r="V22" s="2">
        <v>-65</v>
      </c>
      <c r="W22" s="2">
        <v>5</v>
      </c>
      <c r="X22" s="2">
        <v>139</v>
      </c>
      <c r="Y22" s="18">
        <v>1289</v>
      </c>
      <c r="Z22" s="18">
        <v>2840</v>
      </c>
      <c r="AA22" s="18">
        <v>3281</v>
      </c>
      <c r="AB22" s="18">
        <v>3447</v>
      </c>
      <c r="AC22" s="18">
        <v>907</v>
      </c>
      <c r="AD22" s="18">
        <v>595</v>
      </c>
      <c r="AE22" s="18">
        <v>1140</v>
      </c>
      <c r="AF22" s="19">
        <v>591</v>
      </c>
      <c r="AG22" s="23">
        <v>337</v>
      </c>
      <c r="AH22" s="23">
        <v>446</v>
      </c>
      <c r="AI22" s="23">
        <v>596</v>
      </c>
      <c r="AJ22" s="23">
        <v>550</v>
      </c>
      <c r="AK22" s="23">
        <v>521</v>
      </c>
      <c r="AL22" s="23">
        <v>431</v>
      </c>
      <c r="AM22" s="23">
        <v>565</v>
      </c>
      <c r="AN22" s="23">
        <v>551</v>
      </c>
    </row>
    <row r="23" spans="1:40" ht="9.75" customHeight="1">
      <c r="A23" s="1" t="s">
        <v>42</v>
      </c>
      <c r="B23" s="2">
        <v>-39</v>
      </c>
      <c r="C23" s="2">
        <v>27</v>
      </c>
      <c r="D23" s="2">
        <v>28</v>
      </c>
      <c r="E23" s="2">
        <v>28</v>
      </c>
      <c r="F23" s="2">
        <v>12</v>
      </c>
      <c r="G23" s="2">
        <v>-6</v>
      </c>
      <c r="H23" s="2">
        <v>1</v>
      </c>
      <c r="I23" s="2">
        <v>12</v>
      </c>
      <c r="J23" s="2">
        <v>32</v>
      </c>
      <c r="K23" s="2">
        <v>8</v>
      </c>
      <c r="L23" s="2">
        <v>7</v>
      </c>
      <c r="M23" s="2"/>
      <c r="N23" s="9">
        <v>13</v>
      </c>
      <c r="O23" s="9">
        <v>1</v>
      </c>
      <c r="P23" s="2"/>
      <c r="Q23" s="9">
        <v>48</v>
      </c>
      <c r="R23" s="2">
        <v>41</v>
      </c>
      <c r="S23" s="2">
        <v>-13</v>
      </c>
      <c r="T23" s="2">
        <v>37</v>
      </c>
      <c r="U23" s="2">
        <v>120</v>
      </c>
      <c r="V23" s="2">
        <v>100</v>
      </c>
      <c r="W23" s="2">
        <v>6</v>
      </c>
      <c r="X23" s="2">
        <v>-11</v>
      </c>
      <c r="Y23" s="18">
        <v>21</v>
      </c>
      <c r="Z23" s="18">
        <v>35</v>
      </c>
      <c r="AA23" s="18">
        <v>136</v>
      </c>
      <c r="AB23" s="18">
        <v>129</v>
      </c>
      <c r="AC23" s="18">
        <v>1562</v>
      </c>
      <c r="AD23" s="18">
        <v>259</v>
      </c>
      <c r="AE23" s="18">
        <v>408</v>
      </c>
      <c r="AF23" s="19">
        <v>404</v>
      </c>
      <c r="AG23" s="23">
        <v>336</v>
      </c>
      <c r="AH23" s="23">
        <v>144</v>
      </c>
      <c r="AI23" s="23">
        <v>98</v>
      </c>
      <c r="AJ23" s="23">
        <v>103</v>
      </c>
      <c r="AK23" s="23">
        <v>77</v>
      </c>
      <c r="AL23" s="23">
        <v>71</v>
      </c>
      <c r="AM23" s="23">
        <v>75</v>
      </c>
      <c r="AN23" s="23">
        <v>63</v>
      </c>
    </row>
    <row r="24" spans="1:40" ht="9.75" customHeight="1">
      <c r="A24" s="1" t="s">
        <v>43</v>
      </c>
      <c r="B24" s="2">
        <v>395</v>
      </c>
      <c r="C24" s="2">
        <v>313</v>
      </c>
      <c r="D24" s="2">
        <v>-405</v>
      </c>
      <c r="E24" s="2">
        <v>-121</v>
      </c>
      <c r="F24" s="2">
        <v>-5</v>
      </c>
      <c r="G24" s="2">
        <v>49</v>
      </c>
      <c r="H24" s="2">
        <v>10</v>
      </c>
      <c r="I24" s="2">
        <v>184</v>
      </c>
      <c r="J24" s="2">
        <v>214</v>
      </c>
      <c r="K24" s="2">
        <v>-65</v>
      </c>
      <c r="L24" s="2">
        <v>-246</v>
      </c>
      <c r="M24" s="2"/>
      <c r="N24" s="9">
        <v>-25</v>
      </c>
      <c r="O24" s="9">
        <v>15</v>
      </c>
      <c r="P24" s="2"/>
      <c r="Q24" s="9">
        <v>-20</v>
      </c>
      <c r="R24" s="2">
        <v>-19</v>
      </c>
      <c r="S24" s="2">
        <v>-35</v>
      </c>
      <c r="T24" s="2">
        <v>-24</v>
      </c>
      <c r="U24" s="2">
        <v>-3</v>
      </c>
      <c r="V24" s="2">
        <v>-63</v>
      </c>
      <c r="W24" s="2">
        <v>-34</v>
      </c>
      <c r="X24" s="2">
        <v>-30</v>
      </c>
      <c r="Y24" s="18">
        <v>-51</v>
      </c>
      <c r="Z24" s="18">
        <v>465</v>
      </c>
      <c r="AA24" s="18">
        <v>31</v>
      </c>
      <c r="AB24" s="18">
        <v>-130</v>
      </c>
      <c r="AC24" s="18">
        <v>-84</v>
      </c>
      <c r="AD24" s="18">
        <v>61</v>
      </c>
      <c r="AE24" s="18">
        <v>-86</v>
      </c>
      <c r="AF24" s="19">
        <v>10</v>
      </c>
      <c r="AG24" s="23">
        <v>25</v>
      </c>
      <c r="AH24" s="23">
        <v>-35</v>
      </c>
      <c r="AI24" s="23">
        <v>0</v>
      </c>
      <c r="AJ24" s="23">
        <v>0</v>
      </c>
      <c r="AK24" s="23">
        <v>0</v>
      </c>
      <c r="AL24" s="23">
        <v>0</v>
      </c>
      <c r="AM24" s="23">
        <v>11</v>
      </c>
      <c r="AN24" s="23">
        <v>0</v>
      </c>
    </row>
    <row r="25" spans="1:40" ht="9.75" customHeight="1">
      <c r="A25" s="1" t="s">
        <v>44</v>
      </c>
      <c r="B25" s="2">
        <v>3</v>
      </c>
      <c r="C25" s="2">
        <v>-2</v>
      </c>
      <c r="D25" s="2">
        <v>9</v>
      </c>
      <c r="E25" s="2">
        <v>8</v>
      </c>
      <c r="F25" s="2">
        <v>27</v>
      </c>
      <c r="G25" s="2">
        <v>48</v>
      </c>
      <c r="H25" s="2">
        <v>90</v>
      </c>
      <c r="I25" s="2">
        <v>81</v>
      </c>
      <c r="J25" s="2">
        <v>89</v>
      </c>
      <c r="K25" s="2">
        <v>73</v>
      </c>
      <c r="L25" s="2">
        <v>100</v>
      </c>
      <c r="M25" s="2"/>
      <c r="N25" s="9">
        <v>42</v>
      </c>
      <c r="O25" s="9">
        <v>47</v>
      </c>
      <c r="P25" s="2"/>
      <c r="Q25" s="9">
        <v>19</v>
      </c>
      <c r="R25" s="2">
        <v>17</v>
      </c>
      <c r="S25" s="2">
        <v>22</v>
      </c>
      <c r="T25" s="2">
        <v>0</v>
      </c>
      <c r="U25" s="2">
        <v>-9</v>
      </c>
      <c r="V25" s="2">
        <v>-14</v>
      </c>
      <c r="W25" s="2">
        <v>-2</v>
      </c>
      <c r="X25" s="2"/>
      <c r="Y25" s="18">
        <v>2</v>
      </c>
      <c r="Z25" s="18">
        <v>7</v>
      </c>
      <c r="AA25" s="18">
        <v>23</v>
      </c>
      <c r="AB25" s="18">
        <v>-3</v>
      </c>
      <c r="AC25" s="18">
        <v>1</v>
      </c>
      <c r="AD25" s="18">
        <v>3</v>
      </c>
      <c r="AE25" s="18">
        <v>8</v>
      </c>
      <c r="AF25" s="19">
        <v>-1</v>
      </c>
      <c r="AG25" s="23">
        <v>-3</v>
      </c>
      <c r="AH25" s="23">
        <v>-2</v>
      </c>
      <c r="AI25" s="23">
        <v>-1</v>
      </c>
      <c r="AJ25" s="23">
        <v>0</v>
      </c>
      <c r="AK25" s="23">
        <v>0</v>
      </c>
      <c r="AL25" s="23">
        <v>0</v>
      </c>
      <c r="AM25" s="23">
        <v>0</v>
      </c>
      <c r="AN25" s="23">
        <v>0</v>
      </c>
    </row>
    <row r="26" spans="1:40" ht="9.75" customHeight="1">
      <c r="A26" s="1" t="s">
        <v>45</v>
      </c>
      <c r="B26" s="2">
        <v>33</v>
      </c>
      <c r="C26" s="2">
        <v>39</v>
      </c>
      <c r="D26" s="2">
        <v>35</v>
      </c>
      <c r="E26" s="2">
        <v>42</v>
      </c>
      <c r="F26" s="2">
        <v>54</v>
      </c>
      <c r="G26" s="2">
        <v>94</v>
      </c>
      <c r="H26" s="2">
        <v>132</v>
      </c>
      <c r="I26" s="2">
        <v>109</v>
      </c>
      <c r="J26" s="2">
        <v>123</v>
      </c>
      <c r="K26" s="2">
        <v>152</v>
      </c>
      <c r="L26" s="2">
        <v>5</v>
      </c>
      <c r="M26" s="2" t="s">
        <v>46</v>
      </c>
      <c r="N26" s="9">
        <v>93</v>
      </c>
      <c r="O26" s="9">
        <v>104</v>
      </c>
      <c r="P26" s="2"/>
      <c r="Q26" s="9">
        <v>172</v>
      </c>
      <c r="R26" s="2">
        <v>191</v>
      </c>
      <c r="S26" s="2">
        <v>179</v>
      </c>
      <c r="T26" s="2">
        <v>211</v>
      </c>
      <c r="U26" s="2">
        <v>108</v>
      </c>
      <c r="V26" s="2">
        <v>55</v>
      </c>
      <c r="W26" s="2">
        <v>0</v>
      </c>
      <c r="X26" s="2"/>
      <c r="Y26" s="18">
        <v>10</v>
      </c>
      <c r="Z26" s="18">
        <v>-2</v>
      </c>
      <c r="AA26" s="18">
        <v>38</v>
      </c>
      <c r="AB26" s="18">
        <v>-1</v>
      </c>
      <c r="AC26" s="18">
        <v>20</v>
      </c>
      <c r="AD26" s="18">
        <v>12</v>
      </c>
      <c r="AE26" s="18">
        <v>7</v>
      </c>
      <c r="AF26" s="19">
        <v>8</v>
      </c>
      <c r="AG26" s="23">
        <v>7</v>
      </c>
      <c r="AH26" s="23">
        <v>6</v>
      </c>
      <c r="AI26" s="23">
        <v>9</v>
      </c>
      <c r="AJ26" s="23">
        <v>8</v>
      </c>
      <c r="AK26" s="23">
        <v>3</v>
      </c>
      <c r="AL26" s="23">
        <v>0</v>
      </c>
      <c r="AM26" s="23">
        <v>0</v>
      </c>
      <c r="AN26" s="23">
        <v>1</v>
      </c>
    </row>
    <row r="27" spans="1:40" s="69" customFormat="1" ht="9.75" customHeight="1">
      <c r="A27" s="63" t="s">
        <v>79</v>
      </c>
      <c r="B27" s="64"/>
      <c r="C27" s="64"/>
      <c r="D27" s="64"/>
      <c r="E27" s="64"/>
      <c r="F27" s="64"/>
      <c r="G27" s="64"/>
      <c r="H27" s="64"/>
      <c r="I27" s="64"/>
      <c r="J27" s="64"/>
      <c r="K27" s="64"/>
      <c r="L27" s="64"/>
      <c r="M27" s="64"/>
      <c r="N27" s="65"/>
      <c r="O27" s="65"/>
      <c r="P27" s="64"/>
      <c r="Q27" s="65"/>
      <c r="R27" s="64"/>
      <c r="S27" s="64"/>
      <c r="T27" s="64"/>
      <c r="U27" s="64"/>
      <c r="V27" s="64"/>
      <c r="W27" s="64"/>
      <c r="X27" s="64"/>
      <c r="Y27" s="66"/>
      <c r="Z27" s="66"/>
      <c r="AA27" s="66"/>
      <c r="AB27" s="66"/>
      <c r="AC27" s="66"/>
      <c r="AD27" s="66"/>
      <c r="AE27" s="66">
        <v>899</v>
      </c>
      <c r="AF27" s="67">
        <v>891</v>
      </c>
      <c r="AG27" s="68">
        <v>934</v>
      </c>
      <c r="AH27" s="68">
        <v>960</v>
      </c>
      <c r="AI27" s="68">
        <v>1130</v>
      </c>
      <c r="AJ27" s="68">
        <v>937</v>
      </c>
      <c r="AK27" s="68">
        <v>932</v>
      </c>
      <c r="AL27" s="68">
        <v>891</v>
      </c>
      <c r="AM27" s="68">
        <v>960</v>
      </c>
      <c r="AN27" s="68">
        <v>960</v>
      </c>
    </row>
    <row r="28" spans="1:40" s="58" customFormat="1" ht="9.75" customHeight="1">
      <c r="A28" s="1" t="s">
        <v>93</v>
      </c>
      <c r="B28" s="2">
        <v>101</v>
      </c>
      <c r="C28" s="2">
        <v>97</v>
      </c>
      <c r="D28" s="2">
        <v>157</v>
      </c>
      <c r="E28" s="2">
        <v>159</v>
      </c>
      <c r="F28" s="2">
        <v>294</v>
      </c>
      <c r="G28" s="2">
        <v>328</v>
      </c>
      <c r="H28" s="2">
        <v>362</v>
      </c>
      <c r="I28" s="2">
        <v>346</v>
      </c>
      <c r="J28" s="2">
        <v>457</v>
      </c>
      <c r="K28" s="2">
        <v>535</v>
      </c>
      <c r="L28" s="2">
        <v>614</v>
      </c>
      <c r="M28" s="2"/>
      <c r="N28" s="2">
        <v>620</v>
      </c>
      <c r="O28" s="2">
        <v>618</v>
      </c>
      <c r="P28" s="2"/>
      <c r="Q28" s="2">
        <v>625</v>
      </c>
      <c r="R28" s="2">
        <v>6</v>
      </c>
      <c r="S28" s="2">
        <v>6</v>
      </c>
      <c r="T28" s="2">
        <v>6</v>
      </c>
      <c r="U28" s="2">
        <v>6</v>
      </c>
      <c r="V28" s="2">
        <v>6</v>
      </c>
      <c r="W28" s="2">
        <v>6</v>
      </c>
      <c r="X28" s="2">
        <v>5</v>
      </c>
      <c r="Y28" s="18">
        <v>4</v>
      </c>
      <c r="Z28" s="18">
        <v>60</v>
      </c>
      <c r="AA28" s="18">
        <v>5</v>
      </c>
      <c r="AB28" s="18">
        <v>55</v>
      </c>
      <c r="AC28" s="18">
        <v>81</v>
      </c>
      <c r="AD28" s="18">
        <v>6</v>
      </c>
      <c r="AE28" s="18">
        <v>10</v>
      </c>
      <c r="AF28" s="18">
        <v>14</v>
      </c>
      <c r="AG28" s="23">
        <v>2</v>
      </c>
      <c r="AH28" s="23">
        <v>8</v>
      </c>
      <c r="AI28" s="23">
        <v>40</v>
      </c>
      <c r="AJ28" s="23">
        <v>14</v>
      </c>
      <c r="AK28" s="23">
        <v>6</v>
      </c>
      <c r="AL28" s="23">
        <v>10</v>
      </c>
      <c r="AM28" s="23">
        <v>10</v>
      </c>
      <c r="AN28" s="23">
        <v>12</v>
      </c>
    </row>
    <row r="29" spans="1:40" ht="9.75" customHeight="1">
      <c r="A29" s="1" t="s">
        <v>47</v>
      </c>
      <c r="B29" s="2">
        <v>-106</v>
      </c>
      <c r="C29" s="2">
        <v>238</v>
      </c>
      <c r="D29" s="2">
        <v>518</v>
      </c>
      <c r="E29" s="2">
        <v>220</v>
      </c>
      <c r="F29" s="2">
        <v>-13</v>
      </c>
      <c r="G29" s="2">
        <v>3525</v>
      </c>
      <c r="H29" s="2">
        <v>1064</v>
      </c>
      <c r="I29" s="2">
        <v>1435</v>
      </c>
      <c r="J29" s="2">
        <v>1411</v>
      </c>
      <c r="K29" s="2">
        <v>1219</v>
      </c>
      <c r="L29" s="2">
        <v>425</v>
      </c>
      <c r="M29" s="2"/>
      <c r="N29" s="9">
        <v>98</v>
      </c>
      <c r="O29" s="9">
        <v>632</v>
      </c>
      <c r="P29" s="2"/>
      <c r="Q29" s="9">
        <v>745</v>
      </c>
      <c r="R29" s="2">
        <v>532</v>
      </c>
      <c r="S29" s="2">
        <v>129</v>
      </c>
      <c r="T29" s="2">
        <v>-17</v>
      </c>
      <c r="U29" s="2">
        <v>-1</v>
      </c>
      <c r="V29" s="2">
        <v>140</v>
      </c>
      <c r="W29" s="2">
        <v>-111</v>
      </c>
      <c r="X29" s="2">
        <v>76</v>
      </c>
      <c r="Y29" s="18">
        <v>210</v>
      </c>
      <c r="Z29" s="18">
        <v>736</v>
      </c>
      <c r="AA29" s="18">
        <v>428</v>
      </c>
      <c r="AB29" s="18">
        <v>218</v>
      </c>
      <c r="AC29" s="18">
        <v>49</v>
      </c>
      <c r="AD29" s="18">
        <v>88</v>
      </c>
      <c r="AE29" s="18">
        <v>71</v>
      </c>
      <c r="AF29" s="19">
        <v>366</v>
      </c>
      <c r="AG29" s="23">
        <v>513</v>
      </c>
      <c r="AH29" s="23">
        <v>-29</v>
      </c>
      <c r="AI29" s="23">
        <v>-17</v>
      </c>
      <c r="AJ29" s="23">
        <v>-29</v>
      </c>
      <c r="AK29" s="23">
        <v>-59</v>
      </c>
      <c r="AL29" s="23">
        <v>-62</v>
      </c>
      <c r="AM29" s="23">
        <v>0</v>
      </c>
      <c r="AN29" s="23">
        <v>-2</v>
      </c>
    </row>
    <row r="30" spans="1:40" s="58" customFormat="1" ht="9.75" customHeight="1">
      <c r="A30" s="1" t="s">
        <v>94</v>
      </c>
      <c r="B30" s="2">
        <v>948</v>
      </c>
      <c r="C30" s="2">
        <v>417</v>
      </c>
      <c r="D30" s="2">
        <v>-669</v>
      </c>
      <c r="E30" s="2">
        <v>-940</v>
      </c>
      <c r="F30" s="2">
        <v>65</v>
      </c>
      <c r="G30" s="2">
        <v>398</v>
      </c>
      <c r="H30" s="2">
        <v>743</v>
      </c>
      <c r="I30" s="2">
        <v>134</v>
      </c>
      <c r="J30" s="2">
        <v>102</v>
      </c>
      <c r="K30" s="2">
        <v>276</v>
      </c>
      <c r="L30" s="2">
        <v>200</v>
      </c>
      <c r="M30" s="2"/>
      <c r="N30" s="2">
        <v>-102</v>
      </c>
      <c r="O30" s="2">
        <v>-34</v>
      </c>
      <c r="P30" s="2"/>
      <c r="Q30" s="2">
        <v>733</v>
      </c>
      <c r="R30" s="2">
        <v>1459</v>
      </c>
      <c r="S30" s="2">
        <v>2193</v>
      </c>
      <c r="T30" s="2">
        <v>1950</v>
      </c>
      <c r="U30" s="2">
        <v>1361</v>
      </c>
      <c r="V30" s="2">
        <v>-422</v>
      </c>
      <c r="W30" s="2">
        <v>125</v>
      </c>
      <c r="X30" s="2">
        <v>212</v>
      </c>
      <c r="Y30" s="18">
        <v>165</v>
      </c>
      <c r="Z30" s="18">
        <v>216</v>
      </c>
      <c r="AA30" s="18">
        <v>-2047</v>
      </c>
      <c r="AB30" s="18">
        <v>-96</v>
      </c>
      <c r="AC30" s="18">
        <v>367</v>
      </c>
      <c r="AD30" s="18">
        <v>65</v>
      </c>
      <c r="AE30" s="18">
        <v>-1443</v>
      </c>
      <c r="AF30" s="18">
        <v>-629</v>
      </c>
      <c r="AG30" s="23">
        <v>160</v>
      </c>
      <c r="AH30" s="23">
        <v>105</v>
      </c>
      <c r="AI30" s="23">
        <v>337</v>
      </c>
      <c r="AJ30" s="23">
        <v>405</v>
      </c>
      <c r="AK30" s="23">
        <v>551</v>
      </c>
      <c r="AL30" s="23">
        <v>454</v>
      </c>
      <c r="AM30" s="23">
        <v>466</v>
      </c>
      <c r="AN30" s="23">
        <v>242</v>
      </c>
    </row>
    <row r="31" spans="1:40" ht="9.75" customHeight="1">
      <c r="A31" s="1" t="s">
        <v>102</v>
      </c>
      <c r="B31" s="2"/>
      <c r="C31" s="2"/>
      <c r="D31" s="2"/>
      <c r="E31" s="2"/>
      <c r="F31" s="2"/>
      <c r="G31" s="2"/>
      <c r="H31" s="2"/>
      <c r="I31" s="2"/>
      <c r="J31" s="2"/>
      <c r="K31" s="2"/>
      <c r="L31" s="2"/>
      <c r="M31" s="2"/>
      <c r="N31" s="2"/>
      <c r="O31" s="2"/>
      <c r="P31" s="2"/>
      <c r="Q31" s="2"/>
      <c r="R31" s="2"/>
      <c r="S31" s="2"/>
      <c r="T31" s="2"/>
      <c r="U31" s="2"/>
      <c r="V31" s="2"/>
      <c r="W31" s="2"/>
      <c r="X31" s="2"/>
      <c r="Y31" s="18"/>
      <c r="Z31" s="18"/>
      <c r="AA31" s="18"/>
      <c r="AB31" s="18"/>
      <c r="AC31" s="18"/>
      <c r="AD31" s="18"/>
      <c r="AE31" s="20"/>
      <c r="AF31" s="20"/>
      <c r="AG31" s="23"/>
      <c r="AH31" s="23"/>
      <c r="AI31" s="23"/>
      <c r="AJ31" s="23"/>
      <c r="AK31" s="23"/>
      <c r="AL31" s="23"/>
      <c r="AM31" s="23"/>
      <c r="AN31" s="23"/>
    </row>
    <row r="32" spans="1:40" ht="9.75" customHeight="1">
      <c r="A32" s="1" t="s">
        <v>95</v>
      </c>
      <c r="B32" s="2"/>
      <c r="C32" s="2"/>
      <c r="D32" s="2"/>
      <c r="E32" s="2">
        <v>0</v>
      </c>
      <c r="F32" s="2">
        <v>0</v>
      </c>
      <c r="G32" s="2">
        <v>0</v>
      </c>
      <c r="H32" s="2">
        <v>0</v>
      </c>
      <c r="I32" s="2">
        <v>0</v>
      </c>
      <c r="J32" s="2">
        <v>0</v>
      </c>
      <c r="K32" s="2">
        <v>0</v>
      </c>
      <c r="L32" s="2">
        <v>0</v>
      </c>
      <c r="M32" s="2"/>
      <c r="N32" s="2">
        <v>3919</v>
      </c>
      <c r="O32" s="9">
        <v>161</v>
      </c>
      <c r="P32" s="9" t="s">
        <v>48</v>
      </c>
      <c r="Q32" s="9">
        <v>121</v>
      </c>
      <c r="R32" s="2">
        <v>1054</v>
      </c>
      <c r="S32" s="2">
        <v>944</v>
      </c>
      <c r="T32" s="2">
        <v>2566</v>
      </c>
      <c r="U32" s="2">
        <v>660</v>
      </c>
      <c r="V32" s="2">
        <v>95</v>
      </c>
      <c r="W32" s="2">
        <v>130</v>
      </c>
      <c r="X32" s="2">
        <v>3</v>
      </c>
      <c r="Y32" s="18">
        <v>2241</v>
      </c>
      <c r="Z32" s="18">
        <v>1452</v>
      </c>
      <c r="AA32" s="18">
        <f>2326+185</f>
        <v>2511</v>
      </c>
      <c r="AB32" s="18">
        <v>248</v>
      </c>
      <c r="AC32" s="18">
        <f>2119+50</f>
        <v>2169</v>
      </c>
      <c r="AD32" s="18">
        <v>936</v>
      </c>
      <c r="AE32" s="18">
        <v>2469</v>
      </c>
      <c r="AF32" s="21">
        <f>383+10</f>
        <v>393</v>
      </c>
      <c r="AG32" s="24">
        <v>76</v>
      </c>
      <c r="AH32" s="24">
        <v>2</v>
      </c>
      <c r="AI32" s="24">
        <v>0</v>
      </c>
      <c r="AJ32" s="24">
        <v>0</v>
      </c>
      <c r="AK32" s="24">
        <v>0</v>
      </c>
      <c r="AL32" s="24">
        <v>0</v>
      </c>
      <c r="AM32" s="24">
        <v>0</v>
      </c>
      <c r="AN32" s="24">
        <v>0</v>
      </c>
    </row>
    <row r="33" spans="1:40" ht="9.75" customHeight="1">
      <c r="A33" s="1" t="s">
        <v>49</v>
      </c>
      <c r="B33" s="2"/>
      <c r="C33" s="2"/>
      <c r="D33" s="2"/>
      <c r="E33" s="2"/>
      <c r="F33" s="2"/>
      <c r="G33" s="2"/>
      <c r="H33" s="2"/>
      <c r="I33" s="2"/>
      <c r="J33" s="2">
        <v>23</v>
      </c>
      <c r="K33" s="2">
        <v>267</v>
      </c>
      <c r="L33" s="2">
        <v>0</v>
      </c>
      <c r="M33" s="2"/>
      <c r="N33" s="2">
        <v>0</v>
      </c>
      <c r="O33" s="2">
        <v>0</v>
      </c>
      <c r="P33" s="2"/>
      <c r="Q33" s="2">
        <v>0</v>
      </c>
      <c r="R33" s="2">
        <v>0</v>
      </c>
      <c r="S33" s="2">
        <v>0</v>
      </c>
      <c r="T33" s="2">
        <v>0</v>
      </c>
      <c r="U33" s="2">
        <v>0</v>
      </c>
      <c r="V33" s="2">
        <v>2</v>
      </c>
      <c r="W33" s="2">
        <v>1671</v>
      </c>
      <c r="X33" s="2">
        <v>1693</v>
      </c>
      <c r="Y33" s="18">
        <v>1462</v>
      </c>
      <c r="Z33" s="18">
        <v>1511</v>
      </c>
      <c r="AA33" s="18">
        <v>1658</v>
      </c>
      <c r="AB33" s="18">
        <v>1785</v>
      </c>
      <c r="AC33" s="18">
        <v>1789</v>
      </c>
      <c r="AD33" s="18">
        <v>1801</v>
      </c>
      <c r="AE33" s="18">
        <v>1828</v>
      </c>
      <c r="AF33" s="19">
        <v>1896</v>
      </c>
      <c r="AG33" s="23">
        <v>1963</v>
      </c>
      <c r="AH33" s="23">
        <v>1991</v>
      </c>
      <c r="AI33" s="23">
        <v>1916</v>
      </c>
      <c r="AJ33" s="23">
        <v>1911</v>
      </c>
      <c r="AK33" s="23">
        <v>1891</v>
      </c>
      <c r="AL33" s="23">
        <v>1913</v>
      </c>
      <c r="AM33" s="23">
        <v>2153</v>
      </c>
      <c r="AN33" s="23">
        <v>2160</v>
      </c>
    </row>
    <row r="34" spans="1:40" ht="12">
      <c r="A34" s="15" t="s">
        <v>80</v>
      </c>
      <c r="B34" s="2"/>
      <c r="C34" s="2"/>
      <c r="D34" s="2"/>
      <c r="E34" s="2"/>
      <c r="F34" s="2"/>
      <c r="G34" s="2"/>
      <c r="H34" s="2"/>
      <c r="I34" s="2"/>
      <c r="J34" s="2"/>
      <c r="K34" s="2"/>
      <c r="L34" s="2"/>
      <c r="M34" s="2"/>
      <c r="N34" s="2"/>
      <c r="O34" s="2"/>
      <c r="P34" s="2"/>
      <c r="Q34" s="2"/>
      <c r="R34" s="2"/>
      <c r="S34" s="2"/>
      <c r="T34" s="2"/>
      <c r="U34" s="2"/>
      <c r="V34" s="2"/>
      <c r="W34" s="2"/>
      <c r="X34" s="2"/>
      <c r="Y34" s="18"/>
      <c r="Z34" s="18"/>
      <c r="AA34" s="18"/>
      <c r="AB34" s="18"/>
      <c r="AC34" s="18"/>
      <c r="AD34" s="18"/>
      <c r="AE34" s="18"/>
      <c r="AF34" s="19">
        <v>6</v>
      </c>
      <c r="AG34" s="23">
        <v>6</v>
      </c>
      <c r="AH34" s="23">
        <v>10</v>
      </c>
      <c r="AI34" s="23">
        <v>10</v>
      </c>
      <c r="AJ34" s="23">
        <v>8</v>
      </c>
      <c r="AK34" s="23">
        <v>6</v>
      </c>
      <c r="AL34" s="23">
        <v>6</v>
      </c>
      <c r="AM34" s="23">
        <v>6</v>
      </c>
      <c r="AN34" s="23">
        <v>5</v>
      </c>
    </row>
    <row r="35" spans="1:40" ht="12">
      <c r="A35" s="1" t="s">
        <v>50</v>
      </c>
      <c r="B35" s="2"/>
      <c r="C35" s="2"/>
      <c r="D35" s="2"/>
      <c r="E35" s="2"/>
      <c r="F35" s="2"/>
      <c r="G35" s="2"/>
      <c r="H35" s="2"/>
      <c r="I35" s="2"/>
      <c r="J35" s="2"/>
      <c r="K35" s="2"/>
      <c r="L35" s="2"/>
      <c r="M35" s="2"/>
      <c r="N35" s="2">
        <v>0</v>
      </c>
      <c r="O35" s="2">
        <v>0</v>
      </c>
      <c r="P35" s="2"/>
      <c r="Q35" s="2">
        <v>0</v>
      </c>
      <c r="R35" s="2">
        <v>0</v>
      </c>
      <c r="S35" s="2">
        <v>0</v>
      </c>
      <c r="T35" s="2">
        <v>0</v>
      </c>
      <c r="U35" s="2">
        <v>0</v>
      </c>
      <c r="V35" s="2">
        <v>7</v>
      </c>
      <c r="W35" s="2">
        <v>105</v>
      </c>
      <c r="X35" s="2">
        <v>197</v>
      </c>
      <c r="Y35" s="18">
        <v>292</v>
      </c>
      <c r="Z35" s="18">
        <v>263</v>
      </c>
      <c r="AA35" s="18">
        <v>288</v>
      </c>
      <c r="AB35" s="18">
        <v>291</v>
      </c>
      <c r="AC35" s="18">
        <v>185</v>
      </c>
      <c r="AD35" s="18">
        <v>97</v>
      </c>
      <c r="AE35" s="18">
        <v>23</v>
      </c>
      <c r="AF35" s="19">
        <v>22</v>
      </c>
      <c r="AG35" s="23">
        <v>9</v>
      </c>
      <c r="AH35" s="23">
        <v>3</v>
      </c>
      <c r="AI35" s="23">
        <v>0</v>
      </c>
      <c r="AJ35" s="23">
        <v>0</v>
      </c>
      <c r="AK35" s="23">
        <v>23</v>
      </c>
      <c r="AL35" s="23">
        <v>6</v>
      </c>
      <c r="AM35" s="23">
        <v>0</v>
      </c>
      <c r="AN35" s="23">
        <v>0</v>
      </c>
    </row>
    <row r="36" spans="1:40" ht="9.75" customHeight="1">
      <c r="A36" s="1" t="s">
        <v>51</v>
      </c>
      <c r="B36" s="2">
        <v>662</v>
      </c>
      <c r="C36" s="2">
        <v>656</v>
      </c>
      <c r="D36" s="2">
        <v>-113</v>
      </c>
      <c r="E36" s="2">
        <v>1340</v>
      </c>
      <c r="F36" s="2">
        <v>-225</v>
      </c>
      <c r="G36" s="2">
        <v>-1542</v>
      </c>
      <c r="H36" s="2">
        <v>1295</v>
      </c>
      <c r="I36" s="2">
        <v>-314</v>
      </c>
      <c r="J36" s="2">
        <v>463</v>
      </c>
      <c r="K36" s="2">
        <v>104</v>
      </c>
      <c r="L36" s="2">
        <v>1665</v>
      </c>
      <c r="M36" s="2"/>
      <c r="N36" s="2">
        <v>110</v>
      </c>
      <c r="O36" s="2">
        <v>647</v>
      </c>
      <c r="P36" s="2"/>
      <c r="Q36" s="2">
        <v>155</v>
      </c>
      <c r="R36" s="2">
        <v>-162</v>
      </c>
      <c r="S36" s="2">
        <v>949</v>
      </c>
      <c r="T36" s="2">
        <v>-137</v>
      </c>
      <c r="U36" s="2">
        <v>-103</v>
      </c>
      <c r="V36" s="2">
        <v>320</v>
      </c>
      <c r="W36" s="2">
        <v>104</v>
      </c>
      <c r="X36" s="2">
        <v>28</v>
      </c>
      <c r="Y36" s="18">
        <v>588</v>
      </c>
      <c r="Z36" s="18">
        <v>858</v>
      </c>
      <c r="AA36" s="18">
        <f>1163-185</f>
        <v>978</v>
      </c>
      <c r="AB36" s="18">
        <v>374</v>
      </c>
      <c r="AC36" s="18">
        <f>898-50</f>
        <v>848</v>
      </c>
      <c r="AD36" s="18">
        <v>-431</v>
      </c>
      <c r="AE36" s="18">
        <v>2461</v>
      </c>
      <c r="AF36" s="19">
        <f>552-10</f>
        <v>542</v>
      </c>
      <c r="AG36" s="23">
        <v>-576</v>
      </c>
      <c r="AH36" s="23">
        <v>551</v>
      </c>
      <c r="AI36" s="23">
        <v>234</v>
      </c>
      <c r="AJ36" s="23">
        <v>23</v>
      </c>
      <c r="AK36" s="23">
        <v>340</v>
      </c>
      <c r="AL36" s="23">
        <v>136</v>
      </c>
      <c r="AM36" s="23">
        <v>896</v>
      </c>
      <c r="AN36" s="23">
        <v>563</v>
      </c>
    </row>
    <row r="37" spans="1:40" ht="4.5" customHeight="1">
      <c r="A37" s="1"/>
      <c r="B37" s="2"/>
      <c r="C37" s="2"/>
      <c r="D37" s="2"/>
      <c r="E37" s="2"/>
      <c r="F37" s="2"/>
      <c r="G37" s="2"/>
      <c r="H37" s="2"/>
      <c r="I37" s="2"/>
      <c r="J37" s="2"/>
      <c r="K37" s="2"/>
      <c r="L37" s="2"/>
      <c r="M37" s="2"/>
      <c r="N37" s="2"/>
      <c r="O37" s="2"/>
      <c r="P37" s="2"/>
      <c r="Q37" s="2"/>
      <c r="R37" s="2"/>
      <c r="S37" s="2"/>
      <c r="T37" s="2"/>
      <c r="U37" s="2"/>
      <c r="V37" s="2"/>
      <c r="W37" s="2"/>
      <c r="X37" s="2"/>
      <c r="Y37" s="18"/>
      <c r="Z37" s="18"/>
      <c r="AA37" s="18"/>
      <c r="AB37" s="18"/>
      <c r="AC37" s="18"/>
      <c r="AD37" s="18"/>
      <c r="AE37" s="18"/>
      <c r="AF37" s="18"/>
      <c r="AG37" s="18"/>
      <c r="AH37" s="18"/>
      <c r="AI37" s="17"/>
      <c r="AJ37" s="17"/>
      <c r="AK37" s="17"/>
      <c r="AL37" s="17"/>
      <c r="AM37" s="17"/>
      <c r="AN37" s="17"/>
    </row>
    <row r="38" spans="1:40" s="31" customFormat="1" ht="9.75" customHeight="1">
      <c r="A38" s="27" t="s">
        <v>52</v>
      </c>
      <c r="B38" s="28">
        <v>5656</v>
      </c>
      <c r="C38" s="28">
        <v>3612</v>
      </c>
      <c r="D38" s="28">
        <v>2752</v>
      </c>
      <c r="E38" s="28">
        <v>4036</v>
      </c>
      <c r="F38" s="28">
        <v>11652</v>
      </c>
      <c r="G38" s="28">
        <v>18851</v>
      </c>
      <c r="H38" s="28">
        <v>7315</v>
      </c>
      <c r="I38" s="28">
        <v>17683</v>
      </c>
      <c r="J38" s="28">
        <v>25841</v>
      </c>
      <c r="K38" s="28">
        <v>22408</v>
      </c>
      <c r="L38" s="28">
        <v>12461</v>
      </c>
      <c r="M38" s="28"/>
      <c r="N38" s="36">
        <v>10523</v>
      </c>
      <c r="O38" s="36">
        <v>6471</v>
      </c>
      <c r="P38" s="28"/>
      <c r="Q38" s="36">
        <v>10110</v>
      </c>
      <c r="R38" s="28">
        <v>9738</v>
      </c>
      <c r="S38" s="28">
        <v>16047</v>
      </c>
      <c r="T38" s="28">
        <v>10336</v>
      </c>
      <c r="U38" s="28">
        <v>6030</v>
      </c>
      <c r="V38" s="28">
        <v>4646</v>
      </c>
      <c r="W38" s="28">
        <f aca="true" t="shared" si="1" ref="W38:AE38">SUM(W15:W36)</f>
        <v>7256</v>
      </c>
      <c r="X38" s="28">
        <f t="shared" si="1"/>
        <v>10143</v>
      </c>
      <c r="Y38" s="29">
        <f t="shared" si="1"/>
        <v>19223</v>
      </c>
      <c r="Z38" s="29">
        <f t="shared" si="1"/>
        <v>32265</v>
      </c>
      <c r="AA38" s="29">
        <f t="shared" si="1"/>
        <v>22105</v>
      </c>
      <c r="AB38" s="29">
        <f t="shared" si="1"/>
        <v>15680</v>
      </c>
      <c r="AC38" s="29">
        <f t="shared" si="1"/>
        <v>17425</v>
      </c>
      <c r="AD38" s="29">
        <f t="shared" si="1"/>
        <v>10575</v>
      </c>
      <c r="AE38" s="29">
        <f t="shared" si="1"/>
        <v>20187</v>
      </c>
      <c r="AF38" s="29">
        <f aca="true" t="shared" si="2" ref="AF38:AK38">SUM(AF15:AF36)</f>
        <v>20211</v>
      </c>
      <c r="AG38" s="29">
        <f t="shared" si="2"/>
        <v>11040</v>
      </c>
      <c r="AH38" s="29">
        <f t="shared" si="2"/>
        <v>9076</v>
      </c>
      <c r="AI38" s="29">
        <f t="shared" si="2"/>
        <v>11443</v>
      </c>
      <c r="AJ38" s="29">
        <f t="shared" si="2"/>
        <v>10015</v>
      </c>
      <c r="AK38" s="29">
        <f t="shared" si="2"/>
        <v>8912</v>
      </c>
      <c r="AL38" s="29">
        <f>SUM(AL15:AL36)</f>
        <v>7928</v>
      </c>
      <c r="AM38" s="29">
        <f>SUM(AM15:AM36)</f>
        <v>10137</v>
      </c>
      <c r="AN38" s="29">
        <f>SUM(AN15:AN36)</f>
        <v>9123</v>
      </c>
    </row>
    <row r="39" spans="1:40" ht="6.75" customHeight="1">
      <c r="A39" s="1"/>
      <c r="B39" s="2"/>
      <c r="C39" s="2"/>
      <c r="D39" s="2"/>
      <c r="E39" s="2"/>
      <c r="F39" s="2"/>
      <c r="G39" s="2"/>
      <c r="H39" s="2"/>
      <c r="I39" s="2"/>
      <c r="J39" s="2"/>
      <c r="K39" s="2"/>
      <c r="L39" s="2"/>
      <c r="M39" s="2"/>
      <c r="N39" s="2"/>
      <c r="O39" s="2"/>
      <c r="P39" s="2"/>
      <c r="Q39" s="2"/>
      <c r="R39" s="2"/>
      <c r="S39" s="2"/>
      <c r="T39" s="2"/>
      <c r="U39" s="2"/>
      <c r="V39" s="2"/>
      <c r="W39" s="2"/>
      <c r="X39" s="2"/>
      <c r="Y39" s="18"/>
      <c r="Z39" s="18"/>
      <c r="AA39" s="18"/>
      <c r="AB39" s="18"/>
      <c r="AC39" s="18"/>
      <c r="AD39" s="18"/>
      <c r="AE39" s="18"/>
      <c r="AF39" s="18"/>
      <c r="AG39" s="18"/>
      <c r="AH39" s="18"/>
      <c r="AI39" s="17"/>
      <c r="AJ39" s="17"/>
      <c r="AK39" s="17"/>
      <c r="AL39" s="17"/>
      <c r="AM39" s="17"/>
      <c r="AN39" s="17"/>
    </row>
    <row r="40" spans="1:40" ht="9.75" customHeight="1">
      <c r="A40" s="1" t="s">
        <v>53</v>
      </c>
      <c r="B40" s="2"/>
      <c r="C40" s="2"/>
      <c r="D40" s="2"/>
      <c r="E40" s="2"/>
      <c r="F40" s="2"/>
      <c r="G40" s="2"/>
      <c r="H40" s="2"/>
      <c r="I40" s="2"/>
      <c r="J40" s="2"/>
      <c r="K40" s="2"/>
      <c r="L40" s="2"/>
      <c r="M40" s="2"/>
      <c r="N40" s="2"/>
      <c r="O40" s="2"/>
      <c r="P40" s="2"/>
      <c r="Q40" s="2"/>
      <c r="R40" s="2"/>
      <c r="S40" s="2"/>
      <c r="T40" s="2"/>
      <c r="U40" s="2"/>
      <c r="V40" s="2"/>
      <c r="W40" s="2"/>
      <c r="X40" s="2"/>
      <c r="Y40" s="18"/>
      <c r="Z40" s="18"/>
      <c r="AA40" s="18"/>
      <c r="AB40" s="18"/>
      <c r="AC40" s="18"/>
      <c r="AD40" s="18"/>
      <c r="AE40" s="18"/>
      <c r="AF40" s="18"/>
      <c r="AG40" s="18"/>
      <c r="AH40" s="18"/>
      <c r="AI40" s="17"/>
      <c r="AJ40" s="17"/>
      <c r="AK40" s="17"/>
      <c r="AL40" s="17"/>
      <c r="AM40" s="17"/>
      <c r="AN40" s="17"/>
    </row>
    <row r="41" spans="1:40" ht="9.75" customHeight="1">
      <c r="A41" s="1" t="s">
        <v>54</v>
      </c>
      <c r="B41" s="2">
        <v>1377</v>
      </c>
      <c r="C41" s="2">
        <v>2</v>
      </c>
      <c r="D41" s="2">
        <v>-66</v>
      </c>
      <c r="E41" s="2">
        <v>174</v>
      </c>
      <c r="F41" s="2">
        <v>7015</v>
      </c>
      <c r="G41" s="2">
        <v>8438</v>
      </c>
      <c r="H41" s="2">
        <v>-27</v>
      </c>
      <c r="I41" s="2">
        <v>6272</v>
      </c>
      <c r="J41" s="2">
        <v>13628</v>
      </c>
      <c r="K41" s="2">
        <v>12199</v>
      </c>
      <c r="L41" s="2">
        <v>4579</v>
      </c>
      <c r="M41" s="2"/>
      <c r="N41" s="9">
        <v>-926</v>
      </c>
      <c r="O41" s="9">
        <v>-399</v>
      </c>
      <c r="P41" s="2"/>
      <c r="Q41" s="9">
        <v>418</v>
      </c>
      <c r="R41" s="2">
        <v>584</v>
      </c>
      <c r="S41" s="9">
        <v>2065</v>
      </c>
      <c r="T41" s="2">
        <v>527</v>
      </c>
      <c r="U41" s="2">
        <v>-119</v>
      </c>
      <c r="V41" s="2">
        <v>-951</v>
      </c>
      <c r="W41" s="2">
        <v>110</v>
      </c>
      <c r="X41" s="2">
        <v>1128</v>
      </c>
      <c r="Y41" s="18">
        <v>1455</v>
      </c>
      <c r="Z41" s="18">
        <v>3369</v>
      </c>
      <c r="AA41" s="18">
        <v>3189</v>
      </c>
      <c r="AB41" s="18">
        <v>4455.537</v>
      </c>
      <c r="AC41" s="18">
        <v>4306</v>
      </c>
      <c r="AD41" s="18">
        <v>1246</v>
      </c>
      <c r="AE41" s="18">
        <v>5801</v>
      </c>
      <c r="AF41" s="19">
        <v>5959</v>
      </c>
      <c r="AG41" s="23">
        <v>4129</v>
      </c>
      <c r="AH41" s="23">
        <v>450</v>
      </c>
      <c r="AI41" s="23">
        <v>2744</v>
      </c>
      <c r="AJ41" s="23">
        <v>316</v>
      </c>
      <c r="AK41" s="23">
        <v>-331</v>
      </c>
      <c r="AL41" s="23">
        <v>61</v>
      </c>
      <c r="AM41" s="23">
        <v>156</v>
      </c>
      <c r="AN41" s="23">
        <v>60</v>
      </c>
    </row>
    <row r="42" spans="1:40" s="58" customFormat="1" ht="9.75" customHeight="1">
      <c r="A42" s="1" t="s">
        <v>96</v>
      </c>
      <c r="B42" s="2" t="s">
        <v>55</v>
      </c>
      <c r="C42" s="2" t="s">
        <v>55</v>
      </c>
      <c r="D42" s="2" t="s">
        <v>55</v>
      </c>
      <c r="E42" s="2" t="s">
        <v>55</v>
      </c>
      <c r="F42" s="2" t="s">
        <v>55</v>
      </c>
      <c r="G42" s="2" t="s">
        <v>55</v>
      </c>
      <c r="H42" s="2" t="s">
        <v>55</v>
      </c>
      <c r="I42" s="2" t="s">
        <v>55</v>
      </c>
      <c r="J42" s="2" t="s">
        <v>55</v>
      </c>
      <c r="K42" s="2" t="s">
        <v>55</v>
      </c>
      <c r="L42" s="2" t="s">
        <v>55</v>
      </c>
      <c r="M42" s="2"/>
      <c r="N42" s="9" t="s">
        <v>55</v>
      </c>
      <c r="O42" s="9"/>
      <c r="P42" s="2"/>
      <c r="Q42" s="9"/>
      <c r="R42" s="2"/>
      <c r="S42" s="2"/>
      <c r="T42" s="2"/>
      <c r="U42" s="2"/>
      <c r="V42" s="2"/>
      <c r="W42" s="2"/>
      <c r="X42" s="2"/>
      <c r="Y42" s="18"/>
      <c r="Z42" s="18"/>
      <c r="AA42" s="18"/>
      <c r="AB42" s="18"/>
      <c r="AC42" s="18"/>
      <c r="AD42" s="18"/>
      <c r="AE42" s="18"/>
      <c r="AF42" s="18"/>
      <c r="AG42" s="18"/>
      <c r="AH42" s="18"/>
      <c r="AI42" s="59"/>
      <c r="AJ42" s="59"/>
      <c r="AK42" s="59"/>
      <c r="AL42" s="59"/>
      <c r="AM42" s="59"/>
      <c r="AN42" s="59"/>
    </row>
    <row r="43" spans="1:40" ht="12">
      <c r="A43" s="1" t="s">
        <v>56</v>
      </c>
      <c r="B43" s="2"/>
      <c r="C43" s="2"/>
      <c r="D43" s="2"/>
      <c r="E43" s="2"/>
      <c r="F43" s="2"/>
      <c r="G43" s="2"/>
      <c r="H43" s="2"/>
      <c r="I43" s="2"/>
      <c r="J43" s="2"/>
      <c r="K43" s="2"/>
      <c r="L43" s="2"/>
      <c r="M43" s="2"/>
      <c r="N43" s="2">
        <v>0</v>
      </c>
      <c r="O43" s="2">
        <v>0</v>
      </c>
      <c r="P43" s="2"/>
      <c r="Q43" s="2">
        <v>0</v>
      </c>
      <c r="R43" s="2">
        <v>0</v>
      </c>
      <c r="S43" s="2">
        <v>0</v>
      </c>
      <c r="T43" s="2">
        <v>0</v>
      </c>
      <c r="U43" s="2">
        <v>0</v>
      </c>
      <c r="V43" s="2">
        <v>5141</v>
      </c>
      <c r="W43" s="2">
        <v>6320</v>
      </c>
      <c r="X43" s="2">
        <v>5672</v>
      </c>
      <c r="Y43" s="18">
        <v>5476</v>
      </c>
      <c r="Z43" s="18">
        <v>5057</v>
      </c>
      <c r="AA43" s="18">
        <v>4105</v>
      </c>
      <c r="AB43" s="18">
        <v>3968</v>
      </c>
      <c r="AC43" s="18">
        <v>-294</v>
      </c>
      <c r="AD43" s="18">
        <v>-11</v>
      </c>
      <c r="AE43" s="18">
        <v>1</v>
      </c>
      <c r="AF43" s="19">
        <v>-1</v>
      </c>
      <c r="AG43" s="23">
        <v>-1</v>
      </c>
      <c r="AH43" s="23">
        <v>0</v>
      </c>
      <c r="AI43" s="23">
        <v>0</v>
      </c>
      <c r="AJ43" s="23">
        <v>0</v>
      </c>
      <c r="AK43" s="23">
        <v>0</v>
      </c>
      <c r="AL43" s="23">
        <v>0</v>
      </c>
      <c r="AM43" s="23">
        <v>0</v>
      </c>
      <c r="AN43" s="23">
        <v>0</v>
      </c>
    </row>
    <row r="44" spans="1:40" ht="12">
      <c r="A44" s="1" t="s">
        <v>57</v>
      </c>
      <c r="B44" s="2"/>
      <c r="C44" s="2"/>
      <c r="D44" s="2"/>
      <c r="E44" s="2"/>
      <c r="F44" s="2"/>
      <c r="G44" s="2"/>
      <c r="H44" s="2"/>
      <c r="I44" s="2"/>
      <c r="J44" s="2"/>
      <c r="K44" s="2"/>
      <c r="L44" s="2"/>
      <c r="M44" s="2"/>
      <c r="N44" s="2"/>
      <c r="O44" s="2"/>
      <c r="P44" s="2"/>
      <c r="Q44" s="2"/>
      <c r="R44" s="2"/>
      <c r="S44" s="2"/>
      <c r="T44" s="2"/>
      <c r="U44" s="2"/>
      <c r="V44" s="2"/>
      <c r="W44" s="2"/>
      <c r="X44" s="2"/>
      <c r="Y44" s="18"/>
      <c r="Z44" s="18"/>
      <c r="AA44" s="18"/>
      <c r="AB44" s="18"/>
      <c r="AC44" s="18">
        <v>4151.4</v>
      </c>
      <c r="AD44" s="18">
        <v>5289</v>
      </c>
      <c r="AE44" s="18">
        <v>5235</v>
      </c>
      <c r="AF44" s="19">
        <v>4962</v>
      </c>
      <c r="AG44" s="23">
        <v>3957</v>
      </c>
      <c r="AH44" s="23">
        <v>4821</v>
      </c>
      <c r="AI44" s="23">
        <v>5222</v>
      </c>
      <c r="AJ44" s="23">
        <v>4898</v>
      </c>
      <c r="AK44" s="23">
        <v>4745</v>
      </c>
      <c r="AL44" s="23">
        <v>3837</v>
      </c>
      <c r="AM44" s="23">
        <v>4955</v>
      </c>
      <c r="AN44" s="23">
        <v>4936</v>
      </c>
    </row>
    <row r="45" spans="1:40" ht="12">
      <c r="A45" s="1" t="s">
        <v>58</v>
      </c>
      <c r="B45" s="2"/>
      <c r="C45" s="2"/>
      <c r="D45" s="2"/>
      <c r="E45" s="2"/>
      <c r="F45" s="2"/>
      <c r="G45" s="2"/>
      <c r="H45" s="2"/>
      <c r="I45" s="2"/>
      <c r="J45" s="2"/>
      <c r="K45" s="2"/>
      <c r="L45" s="2"/>
      <c r="M45" s="2"/>
      <c r="N45" s="2"/>
      <c r="O45" s="2"/>
      <c r="P45" s="2"/>
      <c r="Q45" s="2"/>
      <c r="R45" s="2"/>
      <c r="S45" s="2"/>
      <c r="T45" s="2"/>
      <c r="U45" s="2"/>
      <c r="V45" s="2"/>
      <c r="W45" s="2"/>
      <c r="X45" s="2"/>
      <c r="Y45" s="18"/>
      <c r="Z45" s="18"/>
      <c r="AA45" s="18"/>
      <c r="AB45" s="18"/>
      <c r="AC45" s="18">
        <v>1743</v>
      </c>
      <c r="AD45" s="18">
        <v>809</v>
      </c>
      <c r="AE45" s="18">
        <v>2772</v>
      </c>
      <c r="AF45" s="19">
        <v>4356</v>
      </c>
      <c r="AG45" s="23">
        <v>3159</v>
      </c>
      <c r="AH45" s="23">
        <v>359</v>
      </c>
      <c r="AI45" s="23">
        <v>731</v>
      </c>
      <c r="AJ45" s="23">
        <v>903</v>
      </c>
      <c r="AK45" s="23">
        <v>124</v>
      </c>
      <c r="AL45" s="23">
        <v>10</v>
      </c>
      <c r="AM45" s="23">
        <v>0</v>
      </c>
      <c r="AN45" s="23">
        <v>48</v>
      </c>
    </row>
    <row r="46" spans="1:40" ht="12">
      <c r="A46" s="52" t="s">
        <v>85</v>
      </c>
      <c r="B46" s="2"/>
      <c r="C46" s="2"/>
      <c r="D46" s="2"/>
      <c r="E46" s="2"/>
      <c r="F46" s="2"/>
      <c r="G46" s="2"/>
      <c r="H46" s="2"/>
      <c r="I46" s="2"/>
      <c r="J46" s="2"/>
      <c r="K46" s="2"/>
      <c r="L46" s="2"/>
      <c r="M46" s="2"/>
      <c r="N46" s="2"/>
      <c r="O46" s="2"/>
      <c r="P46" s="2"/>
      <c r="Q46" s="2"/>
      <c r="R46" s="2"/>
      <c r="S46" s="2"/>
      <c r="T46" s="2"/>
      <c r="U46" s="2"/>
      <c r="V46" s="2"/>
      <c r="W46" s="2"/>
      <c r="X46" s="2"/>
      <c r="Y46" s="18"/>
      <c r="Z46" s="18"/>
      <c r="AA46" s="18"/>
      <c r="AB46" s="18"/>
      <c r="AC46" s="18"/>
      <c r="AD46" s="18">
        <v>0</v>
      </c>
      <c r="AE46" s="18">
        <v>0</v>
      </c>
      <c r="AF46" s="19">
        <v>0</v>
      </c>
      <c r="AG46" s="23">
        <v>0</v>
      </c>
      <c r="AH46" s="23">
        <v>0</v>
      </c>
      <c r="AI46" s="23">
        <v>0</v>
      </c>
      <c r="AJ46" s="23">
        <v>0</v>
      </c>
      <c r="AK46" s="23">
        <v>431</v>
      </c>
      <c r="AL46" s="23">
        <v>11</v>
      </c>
      <c r="AM46" s="23">
        <v>50</v>
      </c>
      <c r="AN46" s="23">
        <v>15</v>
      </c>
    </row>
    <row r="47" spans="1:40" ht="12">
      <c r="A47" s="1" t="s">
        <v>100</v>
      </c>
      <c r="B47" s="2"/>
      <c r="C47" s="2"/>
      <c r="D47" s="2"/>
      <c r="E47" s="2"/>
      <c r="F47" s="2"/>
      <c r="G47" s="2"/>
      <c r="H47" s="2"/>
      <c r="I47" s="2"/>
      <c r="J47" s="2"/>
      <c r="K47" s="2"/>
      <c r="L47" s="2">
        <v>0</v>
      </c>
      <c r="M47" s="2"/>
      <c r="N47" s="2">
        <v>0</v>
      </c>
      <c r="O47" s="2">
        <v>0</v>
      </c>
      <c r="P47" s="2"/>
      <c r="Q47" s="2">
        <v>0</v>
      </c>
      <c r="R47" s="2">
        <v>0</v>
      </c>
      <c r="S47" s="2">
        <v>0</v>
      </c>
      <c r="T47" s="2">
        <v>0</v>
      </c>
      <c r="U47" s="2">
        <v>0</v>
      </c>
      <c r="V47" s="2">
        <v>0</v>
      </c>
      <c r="W47" s="2">
        <v>0</v>
      </c>
      <c r="X47" s="2"/>
      <c r="Y47" s="18">
        <v>3011</v>
      </c>
      <c r="Z47" s="18">
        <v>11046</v>
      </c>
      <c r="AA47" s="18">
        <v>5455</v>
      </c>
      <c r="AB47" s="18">
        <v>-1</v>
      </c>
      <c r="AC47" s="18">
        <v>167</v>
      </c>
      <c r="AD47" s="18">
        <v>-3</v>
      </c>
      <c r="AE47" s="18">
        <v>2</v>
      </c>
      <c r="AF47" s="21">
        <v>0</v>
      </c>
      <c r="AG47" s="51">
        <v>1</v>
      </c>
      <c r="AH47" s="53">
        <v>0</v>
      </c>
      <c r="AI47" s="53">
        <v>0</v>
      </c>
      <c r="AJ47" s="53">
        <v>0</v>
      </c>
      <c r="AK47" s="53">
        <v>15</v>
      </c>
      <c r="AL47" s="53">
        <v>0</v>
      </c>
      <c r="AM47" s="53">
        <v>0</v>
      </c>
      <c r="AN47" s="53">
        <v>0</v>
      </c>
    </row>
    <row r="48" spans="1:40" ht="9.75" customHeight="1">
      <c r="A48" s="70" t="s">
        <v>59</v>
      </c>
      <c r="B48" s="2">
        <v>1225</v>
      </c>
      <c r="C48" s="2">
        <v>1024</v>
      </c>
      <c r="D48" s="2">
        <v>79</v>
      </c>
      <c r="E48" s="2">
        <v>0</v>
      </c>
      <c r="F48" s="2">
        <v>1185</v>
      </c>
      <c r="G48" s="2">
        <v>2780</v>
      </c>
      <c r="H48" s="2">
        <v>612</v>
      </c>
      <c r="I48" s="2">
        <v>6302</v>
      </c>
      <c r="J48" s="2">
        <v>6166</v>
      </c>
      <c r="K48" s="2">
        <v>4833</v>
      </c>
      <c r="L48" s="2">
        <v>3971</v>
      </c>
      <c r="M48" s="2"/>
      <c r="N48" s="9">
        <v>5798</v>
      </c>
      <c r="O48" s="9">
        <v>4178</v>
      </c>
      <c r="P48" s="2"/>
      <c r="Q48" s="9">
        <v>6224</v>
      </c>
      <c r="R48" s="2">
        <v>5491</v>
      </c>
      <c r="S48" s="2">
        <v>8607</v>
      </c>
      <c r="T48" s="2">
        <v>4391</v>
      </c>
      <c r="U48" s="2">
        <v>4008</v>
      </c>
      <c r="V48" s="2">
        <v>567</v>
      </c>
      <c r="W48" s="2">
        <v>-1118</v>
      </c>
      <c r="X48" s="2">
        <v>-7</v>
      </c>
      <c r="Y48" s="18">
        <v>-3</v>
      </c>
      <c r="Z48" s="18">
        <v>1</v>
      </c>
      <c r="AA48" s="18">
        <v>-1</v>
      </c>
      <c r="AB48" s="18">
        <v>-2</v>
      </c>
      <c r="AC48" s="18">
        <v>-1</v>
      </c>
      <c r="AD48" s="18">
        <v>-2</v>
      </c>
      <c r="AE48" s="18"/>
      <c r="AF48" s="19">
        <v>0</v>
      </c>
      <c r="AG48" s="23">
        <v>0</v>
      </c>
      <c r="AH48" s="23">
        <v>0</v>
      </c>
      <c r="AI48" s="23">
        <v>0</v>
      </c>
      <c r="AJ48" s="23">
        <v>0</v>
      </c>
      <c r="AK48" s="23">
        <v>0</v>
      </c>
      <c r="AL48" s="23">
        <v>0</v>
      </c>
      <c r="AM48" s="23">
        <v>0</v>
      </c>
      <c r="AN48" s="23">
        <v>0</v>
      </c>
    </row>
    <row r="49" spans="1:40" ht="9.75" customHeight="1" hidden="1">
      <c r="A49" s="37" t="s">
        <v>60</v>
      </c>
      <c r="B49" s="2">
        <v>306</v>
      </c>
      <c r="C49" s="2">
        <v>419</v>
      </c>
      <c r="D49" s="2">
        <v>56</v>
      </c>
      <c r="E49" s="2">
        <v>0</v>
      </c>
      <c r="F49" s="2">
        <v>0</v>
      </c>
      <c r="G49" s="2">
        <v>705</v>
      </c>
      <c r="H49" s="2">
        <v>1504</v>
      </c>
      <c r="I49" s="2">
        <v>1525</v>
      </c>
      <c r="J49" s="2">
        <v>64</v>
      </c>
      <c r="K49" s="2">
        <v>382</v>
      </c>
      <c r="L49" s="2">
        <v>8</v>
      </c>
      <c r="M49" s="2"/>
      <c r="N49" s="9">
        <v>-1</v>
      </c>
      <c r="O49" s="9">
        <v>0</v>
      </c>
      <c r="P49" s="2"/>
      <c r="Q49" s="9">
        <v>0</v>
      </c>
      <c r="R49" s="2">
        <v>0</v>
      </c>
      <c r="S49" s="2">
        <v>0</v>
      </c>
      <c r="T49" s="2">
        <v>0</v>
      </c>
      <c r="U49" s="2">
        <v>0</v>
      </c>
      <c r="V49" s="2">
        <v>0</v>
      </c>
      <c r="W49" s="2">
        <v>0</v>
      </c>
      <c r="X49" s="2"/>
      <c r="Y49" s="18"/>
      <c r="Z49" s="18"/>
      <c r="AA49" s="18"/>
      <c r="AB49" s="18"/>
      <c r="AC49" s="18"/>
      <c r="AD49" s="18"/>
      <c r="AE49" s="18"/>
      <c r="AF49" s="26">
        <v>0</v>
      </c>
      <c r="AG49" s="24">
        <v>0</v>
      </c>
      <c r="AH49" s="24">
        <v>0</v>
      </c>
      <c r="AI49" s="24">
        <v>0</v>
      </c>
      <c r="AJ49" s="24">
        <v>0</v>
      </c>
      <c r="AK49" s="24">
        <v>0</v>
      </c>
      <c r="AL49" s="24">
        <v>0</v>
      </c>
      <c r="AM49" s="24">
        <v>0</v>
      </c>
      <c r="AN49" s="24">
        <v>0</v>
      </c>
    </row>
    <row r="50" spans="1:40" ht="9.75" customHeight="1">
      <c r="A50" s="1" t="s">
        <v>76</v>
      </c>
      <c r="B50" s="2">
        <v>0</v>
      </c>
      <c r="C50" s="2">
        <v>0</v>
      </c>
      <c r="D50" s="2">
        <v>0</v>
      </c>
      <c r="E50" s="2">
        <v>0</v>
      </c>
      <c r="F50" s="2">
        <v>0</v>
      </c>
      <c r="G50" s="2">
        <v>0</v>
      </c>
      <c r="H50" s="2">
        <v>0</v>
      </c>
      <c r="I50" s="2">
        <v>0</v>
      </c>
      <c r="J50" s="2">
        <v>489</v>
      </c>
      <c r="K50" s="2">
        <v>587</v>
      </c>
      <c r="L50" s="2">
        <v>260</v>
      </c>
      <c r="M50" s="2"/>
      <c r="N50" s="9">
        <v>168</v>
      </c>
      <c r="O50" s="9">
        <v>189</v>
      </c>
      <c r="P50" s="2"/>
      <c r="Q50" s="9">
        <v>96</v>
      </c>
      <c r="R50" s="2">
        <v>2</v>
      </c>
      <c r="S50" s="2">
        <v>0</v>
      </c>
      <c r="T50" s="2">
        <v>0</v>
      </c>
      <c r="U50" s="2">
        <v>0</v>
      </c>
      <c r="V50" s="2">
        <v>0</v>
      </c>
      <c r="W50" s="2">
        <v>0</v>
      </c>
      <c r="X50" s="2"/>
      <c r="Y50" s="18"/>
      <c r="Z50" s="18">
        <v>0</v>
      </c>
      <c r="AA50" s="18">
        <v>0</v>
      </c>
      <c r="AB50" s="18">
        <v>0</v>
      </c>
      <c r="AC50" s="18">
        <v>1795</v>
      </c>
      <c r="AD50" s="18">
        <v>221</v>
      </c>
      <c r="AE50" s="18">
        <v>9</v>
      </c>
      <c r="AF50" s="22">
        <v>352</v>
      </c>
      <c r="AG50" s="25">
        <v>157</v>
      </c>
      <c r="AH50" s="25">
        <v>2</v>
      </c>
      <c r="AI50" s="25">
        <v>757</v>
      </c>
      <c r="AJ50" s="25">
        <v>182</v>
      </c>
      <c r="AK50" s="25">
        <v>1</v>
      </c>
      <c r="AL50" s="25">
        <v>403</v>
      </c>
      <c r="AM50" s="25">
        <v>370</v>
      </c>
      <c r="AN50" s="25">
        <v>0</v>
      </c>
    </row>
    <row r="51" spans="1:40" ht="12">
      <c r="A51" s="70" t="s">
        <v>61</v>
      </c>
      <c r="B51" s="2"/>
      <c r="C51" s="2"/>
      <c r="D51" s="2"/>
      <c r="E51" s="2"/>
      <c r="F51" s="2"/>
      <c r="G51" s="2"/>
      <c r="H51" s="2"/>
      <c r="I51" s="2">
        <v>0</v>
      </c>
      <c r="J51" s="2">
        <v>27</v>
      </c>
      <c r="K51" s="2">
        <v>60</v>
      </c>
      <c r="L51" s="2">
        <v>0</v>
      </c>
      <c r="M51" s="2"/>
      <c r="N51" s="2">
        <v>42</v>
      </c>
      <c r="O51" s="2">
        <v>3</v>
      </c>
      <c r="P51" s="2"/>
      <c r="Q51" s="2">
        <v>21</v>
      </c>
      <c r="R51" s="2">
        <v>214</v>
      </c>
      <c r="S51" s="2">
        <v>387</v>
      </c>
      <c r="T51" s="2">
        <v>495</v>
      </c>
      <c r="U51" s="2">
        <v>29</v>
      </c>
      <c r="V51" s="2">
        <v>0</v>
      </c>
      <c r="W51" s="2">
        <v>0</v>
      </c>
      <c r="X51" s="2">
        <v>478</v>
      </c>
      <c r="Y51" s="18">
        <v>3360</v>
      </c>
      <c r="Z51" s="18">
        <v>6419</v>
      </c>
      <c r="AA51" s="18">
        <v>5293</v>
      </c>
      <c r="AB51" s="18">
        <v>5345</v>
      </c>
      <c r="AC51" s="18">
        <v>693</v>
      </c>
      <c r="AD51" s="18">
        <v>461</v>
      </c>
      <c r="AE51" s="18">
        <v>3856</v>
      </c>
      <c r="AF51" s="19">
        <v>4630</v>
      </c>
      <c r="AG51" s="23">
        <v>174</v>
      </c>
      <c r="AH51" s="23">
        <v>6</v>
      </c>
      <c r="AI51" s="23">
        <v>146</v>
      </c>
      <c r="AJ51" s="23">
        <v>192</v>
      </c>
      <c r="AK51" s="23">
        <v>30</v>
      </c>
      <c r="AL51" s="23">
        <v>0</v>
      </c>
      <c r="AM51" s="23">
        <v>0</v>
      </c>
      <c r="AN51" s="23">
        <v>1</v>
      </c>
    </row>
    <row r="52" spans="1:40" ht="12" hidden="1">
      <c r="A52" s="1" t="s">
        <v>62</v>
      </c>
      <c r="B52" s="2"/>
      <c r="C52" s="2"/>
      <c r="D52" s="2"/>
      <c r="E52" s="2"/>
      <c r="F52" s="2"/>
      <c r="G52" s="2"/>
      <c r="H52" s="2"/>
      <c r="I52" s="2"/>
      <c r="J52" s="2"/>
      <c r="K52" s="2"/>
      <c r="L52" s="2"/>
      <c r="M52" s="2"/>
      <c r="N52" s="2">
        <v>0</v>
      </c>
      <c r="O52" s="2">
        <v>0</v>
      </c>
      <c r="P52" s="2"/>
      <c r="Q52" s="2">
        <v>0</v>
      </c>
      <c r="R52" s="2">
        <v>0</v>
      </c>
      <c r="S52" s="2">
        <v>0</v>
      </c>
      <c r="T52" s="2">
        <v>0</v>
      </c>
      <c r="U52" s="2">
        <v>0</v>
      </c>
      <c r="V52" s="2">
        <v>0</v>
      </c>
      <c r="W52" s="2">
        <v>0</v>
      </c>
      <c r="X52" s="2">
        <v>0</v>
      </c>
      <c r="Y52" s="18">
        <v>0</v>
      </c>
      <c r="Z52" s="18">
        <v>460</v>
      </c>
      <c r="AA52" s="18">
        <v>921</v>
      </c>
      <c r="AB52" s="18"/>
      <c r="AC52" s="18"/>
      <c r="AD52" s="18"/>
      <c r="AE52" s="18"/>
      <c r="AF52" s="19">
        <v>0</v>
      </c>
      <c r="AG52" s="23">
        <v>0</v>
      </c>
      <c r="AH52" s="23">
        <v>0</v>
      </c>
      <c r="AI52" s="23">
        <v>0</v>
      </c>
      <c r="AJ52" s="23">
        <v>0</v>
      </c>
      <c r="AK52" s="23">
        <v>0</v>
      </c>
      <c r="AL52" s="23">
        <v>0</v>
      </c>
      <c r="AM52" s="23">
        <v>0</v>
      </c>
      <c r="AN52" s="23">
        <v>0</v>
      </c>
    </row>
    <row r="53" spans="1:40" ht="12">
      <c r="A53" s="1" t="s">
        <v>104</v>
      </c>
      <c r="B53" s="2"/>
      <c r="C53" s="2"/>
      <c r="D53" s="2"/>
      <c r="E53" s="2"/>
      <c r="F53" s="2"/>
      <c r="G53" s="2"/>
      <c r="H53" s="2"/>
      <c r="I53" s="2"/>
      <c r="J53" s="2"/>
      <c r="K53" s="2"/>
      <c r="L53" s="2"/>
      <c r="M53" s="2"/>
      <c r="N53" s="2">
        <v>0</v>
      </c>
      <c r="O53" s="2">
        <v>0</v>
      </c>
      <c r="P53" s="2"/>
      <c r="Q53" s="2">
        <v>0</v>
      </c>
      <c r="R53" s="2">
        <v>140</v>
      </c>
      <c r="S53" s="2">
        <v>114</v>
      </c>
      <c r="T53" s="2">
        <v>149</v>
      </c>
      <c r="U53" s="2">
        <v>88</v>
      </c>
      <c r="V53" s="2">
        <v>34</v>
      </c>
      <c r="W53" s="2">
        <v>6</v>
      </c>
      <c r="X53" s="2">
        <v>416</v>
      </c>
      <c r="Y53" s="18">
        <v>280</v>
      </c>
      <c r="Z53" s="18">
        <v>446</v>
      </c>
      <c r="AA53" s="18">
        <v>237</v>
      </c>
      <c r="AB53" s="18">
        <v>182</v>
      </c>
      <c r="AC53" s="18">
        <v>455</v>
      </c>
      <c r="AD53" s="18">
        <v>363</v>
      </c>
      <c r="AE53" s="18">
        <v>582</v>
      </c>
      <c r="AF53" s="19">
        <f>349+23</f>
        <v>372</v>
      </c>
      <c r="AG53" s="24">
        <v>11</v>
      </c>
      <c r="AH53" s="25">
        <v>30</v>
      </c>
      <c r="AI53" s="25">
        <v>10</v>
      </c>
      <c r="AJ53" s="25">
        <v>28</v>
      </c>
      <c r="AK53" s="25">
        <v>0</v>
      </c>
      <c r="AL53" s="25">
        <v>0</v>
      </c>
      <c r="AM53" s="25">
        <v>0</v>
      </c>
      <c r="AN53" s="25">
        <v>0</v>
      </c>
    </row>
    <row r="54" spans="1:40" ht="9.75" customHeight="1">
      <c r="A54" s="1" t="s">
        <v>63</v>
      </c>
      <c r="B54" s="2">
        <v>211</v>
      </c>
      <c r="C54" s="2">
        <v>1</v>
      </c>
      <c r="D54" s="2">
        <v>25</v>
      </c>
      <c r="E54" s="2">
        <v>0</v>
      </c>
      <c r="F54" s="2">
        <v>0</v>
      </c>
      <c r="G54" s="2">
        <v>0</v>
      </c>
      <c r="H54" s="2">
        <v>0</v>
      </c>
      <c r="I54" s="2">
        <v>0</v>
      </c>
      <c r="J54" s="2">
        <v>0</v>
      </c>
      <c r="K54" s="2">
        <v>0</v>
      </c>
      <c r="L54" s="2">
        <v>0</v>
      </c>
      <c r="M54" s="2"/>
      <c r="N54" s="9">
        <v>0</v>
      </c>
      <c r="O54" s="9">
        <v>0</v>
      </c>
      <c r="P54" s="2"/>
      <c r="Q54" s="9">
        <v>0</v>
      </c>
      <c r="R54" s="2">
        <v>0</v>
      </c>
      <c r="S54" s="2">
        <v>35</v>
      </c>
      <c r="T54" s="2">
        <v>22</v>
      </c>
      <c r="U54" s="2">
        <v>9</v>
      </c>
      <c r="V54" s="2">
        <v>61</v>
      </c>
      <c r="W54" s="2">
        <v>1</v>
      </c>
      <c r="X54" s="2">
        <v>0</v>
      </c>
      <c r="Y54" s="18">
        <v>1</v>
      </c>
      <c r="Z54" s="18">
        <v>461</v>
      </c>
      <c r="AA54" s="18">
        <v>820</v>
      </c>
      <c r="AB54" s="18">
        <v>6.809</v>
      </c>
      <c r="AC54" s="18">
        <v>1323</v>
      </c>
      <c r="AD54" s="18">
        <v>20</v>
      </c>
      <c r="AE54" s="18">
        <v>9</v>
      </c>
      <c r="AF54" s="19">
        <f>384-372</f>
        <v>12</v>
      </c>
      <c r="AG54" s="24">
        <v>0</v>
      </c>
      <c r="AH54" s="25">
        <v>0</v>
      </c>
      <c r="AI54" s="25">
        <v>75</v>
      </c>
      <c r="AJ54" s="25">
        <v>75</v>
      </c>
      <c r="AK54" s="25">
        <v>77</v>
      </c>
      <c r="AL54" s="25">
        <v>60</v>
      </c>
      <c r="AM54" s="25">
        <v>48</v>
      </c>
      <c r="AN54" s="25">
        <v>49</v>
      </c>
    </row>
    <row r="55" spans="1:40" ht="9" customHeight="1" hidden="1">
      <c r="A55" s="38" t="s">
        <v>64</v>
      </c>
      <c r="B55" s="2">
        <v>526</v>
      </c>
      <c r="C55" s="2">
        <v>367</v>
      </c>
      <c r="D55" s="2">
        <v>258</v>
      </c>
      <c r="E55" s="2">
        <v>1030</v>
      </c>
      <c r="F55" s="2">
        <v>306</v>
      </c>
      <c r="G55" s="2">
        <v>115</v>
      </c>
      <c r="H55" s="2">
        <v>1</v>
      </c>
      <c r="I55" s="2">
        <v>0</v>
      </c>
      <c r="J55" s="2">
        <v>0</v>
      </c>
      <c r="K55" s="2">
        <v>0</v>
      </c>
      <c r="L55" s="2">
        <v>6</v>
      </c>
      <c r="M55" s="2"/>
      <c r="N55" s="9">
        <v>4</v>
      </c>
      <c r="O55" s="9">
        <v>0</v>
      </c>
      <c r="P55" s="2"/>
      <c r="Q55" s="9">
        <v>0</v>
      </c>
      <c r="R55" s="2">
        <v>0</v>
      </c>
      <c r="S55" s="2">
        <v>0</v>
      </c>
      <c r="T55" s="2">
        <v>0</v>
      </c>
      <c r="U55" s="2">
        <v>0</v>
      </c>
      <c r="V55" s="2">
        <v>0</v>
      </c>
      <c r="W55" s="2">
        <v>0</v>
      </c>
      <c r="X55" s="2">
        <v>0</v>
      </c>
      <c r="Y55" s="18">
        <v>0</v>
      </c>
      <c r="Z55" s="18"/>
      <c r="AA55" s="18"/>
      <c r="AB55" s="18"/>
      <c r="AC55" s="18"/>
      <c r="AD55" s="18"/>
      <c r="AE55" s="18"/>
      <c r="AF55" s="21"/>
      <c r="AG55" s="24">
        <v>0</v>
      </c>
      <c r="AH55" s="24">
        <v>0</v>
      </c>
      <c r="AI55" s="24">
        <v>0</v>
      </c>
      <c r="AJ55" s="24">
        <v>0</v>
      </c>
      <c r="AK55" s="24">
        <v>0</v>
      </c>
      <c r="AL55" s="24">
        <v>0</v>
      </c>
      <c r="AM55" s="24">
        <v>0</v>
      </c>
      <c r="AN55" s="24">
        <v>0</v>
      </c>
    </row>
    <row r="56" spans="1:40" ht="9.75" customHeight="1">
      <c r="A56" s="1" t="s">
        <v>78</v>
      </c>
      <c r="B56" s="2"/>
      <c r="C56" s="2"/>
      <c r="D56" s="2"/>
      <c r="E56" s="2"/>
      <c r="F56" s="2"/>
      <c r="G56" s="2"/>
      <c r="H56" s="2"/>
      <c r="I56" s="2"/>
      <c r="J56" s="2"/>
      <c r="K56" s="2"/>
      <c r="L56" s="2"/>
      <c r="M56" s="2"/>
      <c r="N56" s="9"/>
      <c r="O56" s="9"/>
      <c r="P56" s="2"/>
      <c r="Q56" s="9"/>
      <c r="R56" s="2"/>
      <c r="S56" s="2"/>
      <c r="T56" s="2"/>
      <c r="U56" s="2"/>
      <c r="V56" s="2"/>
      <c r="W56" s="2"/>
      <c r="X56" s="2"/>
      <c r="Y56" s="18"/>
      <c r="Z56" s="18"/>
      <c r="AA56" s="18"/>
      <c r="AB56" s="18"/>
      <c r="AC56" s="18"/>
      <c r="AD56" s="18"/>
      <c r="AE56" s="18">
        <v>939</v>
      </c>
      <c r="AF56" s="19">
        <v>967</v>
      </c>
      <c r="AG56" s="23">
        <v>955</v>
      </c>
      <c r="AH56" s="23">
        <v>955</v>
      </c>
      <c r="AI56" s="23">
        <v>953</v>
      </c>
      <c r="AJ56" s="23">
        <v>954</v>
      </c>
      <c r="AK56" s="23">
        <v>953</v>
      </c>
      <c r="AL56" s="23">
        <v>953</v>
      </c>
      <c r="AM56" s="23">
        <v>960</v>
      </c>
      <c r="AN56" s="23">
        <v>960</v>
      </c>
    </row>
    <row r="57" spans="1:40" ht="12">
      <c r="A57" s="1" t="s">
        <v>65</v>
      </c>
      <c r="B57" s="2"/>
      <c r="C57" s="2"/>
      <c r="D57" s="2"/>
      <c r="E57" s="2"/>
      <c r="F57" s="2"/>
      <c r="G57" s="2"/>
      <c r="H57" s="2"/>
      <c r="I57" s="2"/>
      <c r="J57" s="2">
        <v>23</v>
      </c>
      <c r="K57" s="2">
        <v>267</v>
      </c>
      <c r="L57" s="2"/>
      <c r="M57" s="2"/>
      <c r="N57" s="2">
        <v>0</v>
      </c>
      <c r="O57" s="2">
        <v>0</v>
      </c>
      <c r="P57" s="2"/>
      <c r="Q57" s="2">
        <v>0</v>
      </c>
      <c r="R57" s="2">
        <v>0</v>
      </c>
      <c r="S57" s="2">
        <v>0</v>
      </c>
      <c r="T57" s="2">
        <v>0</v>
      </c>
      <c r="U57" s="2">
        <v>0</v>
      </c>
      <c r="V57" s="2">
        <v>2</v>
      </c>
      <c r="W57" s="2">
        <v>1671</v>
      </c>
      <c r="X57" s="2">
        <v>1693</v>
      </c>
      <c r="Y57" s="18">
        <v>1435</v>
      </c>
      <c r="Z57" s="18">
        <v>1476</v>
      </c>
      <c r="AA57" s="18">
        <v>1625</v>
      </c>
      <c r="AB57" s="18">
        <v>1785</v>
      </c>
      <c r="AC57" s="18">
        <v>1785</v>
      </c>
      <c r="AD57" s="18">
        <v>1786</v>
      </c>
      <c r="AE57" s="18">
        <v>1788</v>
      </c>
      <c r="AF57" s="19">
        <v>1830</v>
      </c>
      <c r="AG57" s="23">
        <v>1865</v>
      </c>
      <c r="AH57" s="23">
        <v>1927</v>
      </c>
      <c r="AI57" s="23">
        <v>1855</v>
      </c>
      <c r="AJ57" s="23">
        <v>1841</v>
      </c>
      <c r="AK57" s="23">
        <v>1795</v>
      </c>
      <c r="AL57" s="23">
        <v>1814</v>
      </c>
      <c r="AM57" s="23">
        <v>2034</v>
      </c>
      <c r="AN57" s="23">
        <v>2040</v>
      </c>
    </row>
    <row r="58" spans="1:40" ht="12">
      <c r="A58" s="15" t="s">
        <v>81</v>
      </c>
      <c r="B58" s="2"/>
      <c r="C58" s="2"/>
      <c r="D58" s="2"/>
      <c r="E58" s="2"/>
      <c r="F58" s="2"/>
      <c r="G58" s="2"/>
      <c r="H58" s="2"/>
      <c r="I58" s="2"/>
      <c r="J58" s="2"/>
      <c r="K58" s="2"/>
      <c r="L58" s="2"/>
      <c r="M58" s="2"/>
      <c r="N58" s="2"/>
      <c r="O58" s="2"/>
      <c r="P58" s="2"/>
      <c r="Q58" s="2"/>
      <c r="R58" s="2"/>
      <c r="S58" s="2"/>
      <c r="T58" s="2"/>
      <c r="U58" s="2"/>
      <c r="V58" s="2"/>
      <c r="W58" s="2"/>
      <c r="X58" s="2"/>
      <c r="Y58" s="18"/>
      <c r="Z58" s="18"/>
      <c r="AA58" s="18"/>
      <c r="AB58" s="18"/>
      <c r="AC58" s="18"/>
      <c r="AD58" s="18"/>
      <c r="AE58" s="18"/>
      <c r="AF58" s="21">
        <v>0</v>
      </c>
      <c r="AG58" s="24">
        <v>6</v>
      </c>
      <c r="AH58" s="24">
        <v>7</v>
      </c>
      <c r="AI58" s="24">
        <v>10</v>
      </c>
      <c r="AJ58" s="24">
        <v>8</v>
      </c>
      <c r="AK58" s="24">
        <v>6</v>
      </c>
      <c r="AL58" s="24">
        <v>6</v>
      </c>
      <c r="AM58" s="24">
        <v>6</v>
      </c>
      <c r="AN58" s="24">
        <v>6</v>
      </c>
    </row>
    <row r="59" spans="1:40" ht="12">
      <c r="A59" s="1" t="s">
        <v>66</v>
      </c>
      <c r="B59" s="2"/>
      <c r="C59" s="2"/>
      <c r="D59" s="2"/>
      <c r="E59" s="2"/>
      <c r="F59" s="2"/>
      <c r="G59" s="2"/>
      <c r="H59" s="2"/>
      <c r="I59" s="2"/>
      <c r="J59" s="2"/>
      <c r="K59" s="2"/>
      <c r="L59" s="2"/>
      <c r="M59" s="2"/>
      <c r="N59" s="2">
        <v>0</v>
      </c>
      <c r="O59" s="2">
        <v>0</v>
      </c>
      <c r="P59" s="2"/>
      <c r="Q59" s="2">
        <v>0</v>
      </c>
      <c r="R59" s="2">
        <v>0</v>
      </c>
      <c r="S59" s="2">
        <v>0</v>
      </c>
      <c r="T59" s="2">
        <v>0</v>
      </c>
      <c r="U59" s="2">
        <v>0</v>
      </c>
      <c r="V59" s="2">
        <v>0</v>
      </c>
      <c r="W59" s="2">
        <v>85</v>
      </c>
      <c r="X59" s="2">
        <v>156</v>
      </c>
      <c r="Y59" s="18">
        <v>247</v>
      </c>
      <c r="Z59" s="18">
        <v>215</v>
      </c>
      <c r="AA59" s="18">
        <v>229</v>
      </c>
      <c r="AB59" s="18">
        <v>249</v>
      </c>
      <c r="AC59" s="18">
        <v>159</v>
      </c>
      <c r="AD59" s="18">
        <v>96</v>
      </c>
      <c r="AE59" s="18">
        <v>22</v>
      </c>
      <c r="AF59" s="19">
        <v>22</v>
      </c>
      <c r="AG59" s="23">
        <v>9</v>
      </c>
      <c r="AH59" s="23">
        <v>3</v>
      </c>
      <c r="AI59" s="23">
        <v>0</v>
      </c>
      <c r="AJ59" s="23">
        <v>0</v>
      </c>
      <c r="AK59" s="23">
        <v>23</v>
      </c>
      <c r="AL59" s="23">
        <v>7</v>
      </c>
      <c r="AM59" s="23">
        <v>0</v>
      </c>
      <c r="AN59" s="23">
        <v>0</v>
      </c>
    </row>
    <row r="60" spans="1:40" ht="12">
      <c r="A60" s="1" t="s">
        <v>67</v>
      </c>
      <c r="B60" s="2"/>
      <c r="C60" s="2"/>
      <c r="D60" s="2"/>
      <c r="E60" s="2"/>
      <c r="F60" s="2"/>
      <c r="G60" s="2"/>
      <c r="H60" s="2"/>
      <c r="I60" s="2"/>
      <c r="J60" s="2"/>
      <c r="K60" s="2"/>
      <c r="L60" s="2"/>
      <c r="M60" s="2"/>
      <c r="N60" s="2">
        <v>0</v>
      </c>
      <c r="O60" s="2">
        <v>0</v>
      </c>
      <c r="P60" s="2"/>
      <c r="Q60" s="2">
        <v>0</v>
      </c>
      <c r="R60" s="2">
        <v>0</v>
      </c>
      <c r="S60" s="2">
        <v>0</v>
      </c>
      <c r="T60" s="2">
        <v>0</v>
      </c>
      <c r="U60" s="2">
        <v>0</v>
      </c>
      <c r="V60" s="2">
        <v>2</v>
      </c>
      <c r="W60" s="2">
        <v>52</v>
      </c>
      <c r="X60" s="2">
        <v>23</v>
      </c>
      <c r="Y60" s="18">
        <v>54</v>
      </c>
      <c r="Z60" s="18">
        <v>38</v>
      </c>
      <c r="AA60" s="18">
        <v>64</v>
      </c>
      <c r="AB60" s="18">
        <v>181</v>
      </c>
      <c r="AC60" s="18">
        <v>237</v>
      </c>
      <c r="AD60" s="18">
        <v>124</v>
      </c>
      <c r="AE60" s="18">
        <v>110</v>
      </c>
      <c r="AF60" s="19">
        <v>66</v>
      </c>
      <c r="AG60" s="23">
        <v>127</v>
      </c>
      <c r="AH60" s="23">
        <v>74</v>
      </c>
      <c r="AI60" s="23">
        <v>62</v>
      </c>
      <c r="AJ60" s="23">
        <v>99</v>
      </c>
      <c r="AK60" s="23">
        <v>71</v>
      </c>
      <c r="AL60" s="23">
        <v>254</v>
      </c>
      <c r="AM60" s="23">
        <v>225</v>
      </c>
      <c r="AN60" s="23">
        <v>168</v>
      </c>
    </row>
    <row r="61" spans="1:40" s="31" customFormat="1" ht="9.75" customHeight="1">
      <c r="A61" s="27" t="s">
        <v>68</v>
      </c>
      <c r="B61" s="28">
        <v>2268</v>
      </c>
      <c r="C61" s="28">
        <v>1811</v>
      </c>
      <c r="D61" s="28">
        <v>418</v>
      </c>
      <c r="E61" s="28">
        <v>1030</v>
      </c>
      <c r="F61" s="28">
        <v>1491</v>
      </c>
      <c r="G61" s="28">
        <v>3600</v>
      </c>
      <c r="H61" s="28">
        <v>2117</v>
      </c>
      <c r="I61" s="28">
        <v>7827</v>
      </c>
      <c r="J61" s="28">
        <v>6746</v>
      </c>
      <c r="K61" s="28">
        <v>5862</v>
      </c>
      <c r="L61" s="28">
        <v>4245</v>
      </c>
      <c r="M61" s="28"/>
      <c r="N61" s="28">
        <v>6011</v>
      </c>
      <c r="O61" s="28">
        <v>4370</v>
      </c>
      <c r="P61" s="28"/>
      <c r="Q61" s="28">
        <v>6341</v>
      </c>
      <c r="R61" s="28">
        <v>5847</v>
      </c>
      <c r="S61" s="28">
        <v>9143</v>
      </c>
      <c r="T61" s="28">
        <v>5057</v>
      </c>
      <c r="U61" s="28">
        <v>4134</v>
      </c>
      <c r="V61" s="28">
        <v>5807</v>
      </c>
      <c r="W61" s="28">
        <v>7017</v>
      </c>
      <c r="X61" s="28">
        <v>8431</v>
      </c>
      <c r="Y61" s="29">
        <v>13861</v>
      </c>
      <c r="Z61" s="29">
        <v>25619</v>
      </c>
      <c r="AA61" s="29">
        <v>18748</v>
      </c>
      <c r="AB61" s="29">
        <v>11713.809</v>
      </c>
      <c r="AC61" s="29">
        <v>12214</v>
      </c>
      <c r="AD61" s="29">
        <f>SUM(AD43:AD60)</f>
        <v>9153</v>
      </c>
      <c r="AE61" s="29">
        <f>SUM(AE43:AE60)</f>
        <v>15325</v>
      </c>
      <c r="AF61" s="32">
        <f aca="true" t="shared" si="3" ref="AF61:AK61">SUM(AF43:AF60)</f>
        <v>17568</v>
      </c>
      <c r="AG61" s="33">
        <f t="shared" si="3"/>
        <v>10420</v>
      </c>
      <c r="AH61" s="33">
        <f t="shared" si="3"/>
        <v>8184</v>
      </c>
      <c r="AI61" s="33">
        <f t="shared" si="3"/>
        <v>9821</v>
      </c>
      <c r="AJ61" s="33">
        <f t="shared" si="3"/>
        <v>9180</v>
      </c>
      <c r="AK61" s="33">
        <f t="shared" si="3"/>
        <v>8271</v>
      </c>
      <c r="AL61" s="33">
        <f>SUM(AL43:AL60)</f>
        <v>7355</v>
      </c>
      <c r="AM61" s="33">
        <f>SUM(AM43:AM60)</f>
        <v>8648</v>
      </c>
      <c r="AN61" s="33">
        <f>SUM(AN43:AN60)</f>
        <v>8223</v>
      </c>
    </row>
    <row r="62" spans="1:40" s="31" customFormat="1" ht="4.5" customHeight="1">
      <c r="A62" s="27"/>
      <c r="B62" s="28"/>
      <c r="C62" s="28"/>
      <c r="D62" s="28"/>
      <c r="E62" s="28"/>
      <c r="F62" s="28"/>
      <c r="G62" s="28"/>
      <c r="H62" s="28"/>
      <c r="I62" s="28"/>
      <c r="J62" s="28"/>
      <c r="K62" s="28"/>
      <c r="L62" s="28"/>
      <c r="M62" s="28"/>
      <c r="N62" s="28"/>
      <c r="O62" s="28"/>
      <c r="P62" s="28"/>
      <c r="Q62" s="28"/>
      <c r="R62" s="28"/>
      <c r="S62" s="28"/>
      <c r="T62" s="28"/>
      <c r="U62" s="28"/>
      <c r="V62" s="28"/>
      <c r="W62" s="28"/>
      <c r="X62" s="28"/>
      <c r="Y62" s="29"/>
      <c r="Z62" s="29"/>
      <c r="AA62" s="29"/>
      <c r="AB62" s="29"/>
      <c r="AC62" s="29"/>
      <c r="AD62" s="29"/>
      <c r="AE62" s="29"/>
      <c r="AF62" s="32"/>
      <c r="AG62" s="33"/>
      <c r="AH62" s="33"/>
      <c r="AI62" s="33"/>
      <c r="AJ62" s="33"/>
      <c r="AK62" s="33"/>
      <c r="AL62" s="33"/>
      <c r="AM62" s="33"/>
      <c r="AN62" s="33"/>
    </row>
    <row r="63" spans="1:40" ht="9.75" customHeight="1">
      <c r="A63" s="1" t="s">
        <v>97</v>
      </c>
      <c r="B63" s="2"/>
      <c r="C63" s="2">
        <v>0</v>
      </c>
      <c r="D63" s="2">
        <v>0</v>
      </c>
      <c r="E63" s="2">
        <v>0</v>
      </c>
      <c r="F63" s="2">
        <v>0</v>
      </c>
      <c r="G63" s="2">
        <v>0</v>
      </c>
      <c r="H63" s="2">
        <v>0</v>
      </c>
      <c r="I63" s="2">
        <v>0</v>
      </c>
      <c r="J63" s="2">
        <v>0</v>
      </c>
      <c r="K63" s="2">
        <v>0</v>
      </c>
      <c r="L63" s="2">
        <v>0</v>
      </c>
      <c r="M63" s="2"/>
      <c r="N63" s="9">
        <v>3386</v>
      </c>
      <c r="O63" s="9">
        <v>5</v>
      </c>
      <c r="P63" s="2" t="s">
        <v>48</v>
      </c>
      <c r="Q63" s="9">
        <v>6</v>
      </c>
      <c r="R63" s="2">
        <v>960</v>
      </c>
      <c r="S63" s="2">
        <v>872</v>
      </c>
      <c r="T63" s="2">
        <v>2461</v>
      </c>
      <c r="U63" s="2">
        <v>577</v>
      </c>
      <c r="V63" s="2">
        <v>14</v>
      </c>
      <c r="W63" s="2">
        <v>2</v>
      </c>
      <c r="X63" s="2">
        <v>-2</v>
      </c>
      <c r="Y63" s="18">
        <v>1913</v>
      </c>
      <c r="Z63" s="18">
        <v>1251</v>
      </c>
      <c r="AA63" s="18">
        <v>1848</v>
      </c>
      <c r="AB63" s="18">
        <v>230</v>
      </c>
      <c r="AC63" s="18">
        <v>1867</v>
      </c>
      <c r="AD63" s="18">
        <v>804</v>
      </c>
      <c r="AE63" s="18">
        <v>2395</v>
      </c>
      <c r="AF63" s="19">
        <v>178</v>
      </c>
      <c r="AG63" s="23">
        <v>59</v>
      </c>
      <c r="AH63" s="23">
        <v>1</v>
      </c>
      <c r="AI63" s="23">
        <v>0</v>
      </c>
      <c r="AJ63" s="23">
        <v>0</v>
      </c>
      <c r="AK63" s="23">
        <v>0</v>
      </c>
      <c r="AL63" s="23">
        <v>0</v>
      </c>
      <c r="AM63" s="23">
        <v>0</v>
      </c>
      <c r="AN63" s="23">
        <v>0</v>
      </c>
    </row>
    <row r="64" spans="1:40" ht="9.75" customHeight="1">
      <c r="A64" s="1" t="s">
        <v>101</v>
      </c>
      <c r="B64" s="2"/>
      <c r="C64" s="2"/>
      <c r="D64" s="2"/>
      <c r="E64" s="2"/>
      <c r="F64" s="2"/>
      <c r="G64" s="2"/>
      <c r="H64" s="2"/>
      <c r="I64" s="2"/>
      <c r="J64" s="2"/>
      <c r="K64" s="2"/>
      <c r="L64" s="2"/>
      <c r="M64" s="2"/>
      <c r="N64" s="9"/>
      <c r="O64" s="9"/>
      <c r="P64" s="2"/>
      <c r="Q64" s="2"/>
      <c r="R64" s="2"/>
      <c r="S64" s="2"/>
      <c r="T64" s="2"/>
      <c r="U64" s="2"/>
      <c r="V64" s="2"/>
      <c r="W64" s="2"/>
      <c r="X64" s="2"/>
      <c r="Y64" s="18"/>
      <c r="Z64" s="18"/>
      <c r="AA64" s="18"/>
      <c r="AB64" s="18"/>
      <c r="AC64" s="18"/>
      <c r="AD64" s="18"/>
      <c r="AE64" s="18"/>
      <c r="AF64" s="18"/>
      <c r="AG64" s="23"/>
      <c r="AH64" s="23"/>
      <c r="AI64" s="23"/>
      <c r="AJ64" s="23"/>
      <c r="AK64" s="23"/>
      <c r="AL64" s="23"/>
      <c r="AM64" s="23"/>
      <c r="AN64" s="23"/>
    </row>
    <row r="65" spans="1:40" ht="9.75" customHeight="1">
      <c r="A65" s="1" t="s">
        <v>98</v>
      </c>
      <c r="B65" s="2"/>
      <c r="C65" s="2">
        <v>70</v>
      </c>
      <c r="D65" s="2">
        <v>23</v>
      </c>
      <c r="E65" s="2">
        <v>329</v>
      </c>
      <c r="F65" s="2">
        <v>16</v>
      </c>
      <c r="G65" s="2">
        <v>0</v>
      </c>
      <c r="H65" s="2">
        <v>0</v>
      </c>
      <c r="I65" s="2">
        <v>0</v>
      </c>
      <c r="J65" s="2">
        <v>0</v>
      </c>
      <c r="K65" s="2">
        <v>0</v>
      </c>
      <c r="L65" s="2">
        <v>31</v>
      </c>
      <c r="M65" s="2"/>
      <c r="N65" s="9">
        <v>533</v>
      </c>
      <c r="O65" s="9">
        <v>156</v>
      </c>
      <c r="P65" s="2"/>
      <c r="Q65" s="9">
        <v>115</v>
      </c>
      <c r="R65" s="2">
        <v>94</v>
      </c>
      <c r="S65" s="2">
        <v>72</v>
      </c>
      <c r="T65" s="2">
        <v>105</v>
      </c>
      <c r="U65" s="2">
        <v>83</v>
      </c>
      <c r="V65" s="2">
        <v>81</v>
      </c>
      <c r="W65" s="2">
        <v>128</v>
      </c>
      <c r="X65" s="2">
        <v>5</v>
      </c>
      <c r="Y65" s="18">
        <v>328</v>
      </c>
      <c r="Z65" s="18">
        <v>201</v>
      </c>
      <c r="AA65" s="18">
        <f>478+185</f>
        <v>663</v>
      </c>
      <c r="AB65" s="18">
        <v>17.29</v>
      </c>
      <c r="AC65" s="18">
        <f>251+50</f>
        <v>301</v>
      </c>
      <c r="AD65" s="18">
        <v>132</v>
      </c>
      <c r="AE65" s="18">
        <v>73</v>
      </c>
      <c r="AF65" s="19">
        <f>205+10</f>
        <v>215</v>
      </c>
      <c r="AG65" s="23">
        <v>18</v>
      </c>
      <c r="AH65" s="23">
        <v>1</v>
      </c>
      <c r="AI65" s="23">
        <v>0</v>
      </c>
      <c r="AJ65" s="23">
        <v>0</v>
      </c>
      <c r="AK65" s="23">
        <v>0</v>
      </c>
      <c r="AL65" s="23">
        <v>0</v>
      </c>
      <c r="AM65" s="23">
        <v>0</v>
      </c>
      <c r="AN65" s="23">
        <v>0</v>
      </c>
    </row>
    <row r="66" spans="1:40" ht="9.75" customHeight="1">
      <c r="A66" s="1" t="s">
        <v>69</v>
      </c>
      <c r="B66" s="2">
        <v>100</v>
      </c>
      <c r="C66" s="2">
        <v>10</v>
      </c>
      <c r="D66" s="2">
        <v>1681</v>
      </c>
      <c r="E66" s="2">
        <v>1602</v>
      </c>
      <c r="F66" s="2">
        <v>2031</v>
      </c>
      <c r="G66" s="2">
        <v>2540</v>
      </c>
      <c r="H66" s="2">
        <v>1470</v>
      </c>
      <c r="I66" s="2">
        <v>1331</v>
      </c>
      <c r="J66" s="2">
        <v>1670</v>
      </c>
      <c r="K66" s="2">
        <v>-479</v>
      </c>
      <c r="L66" s="2">
        <v>-1131</v>
      </c>
      <c r="M66" s="2"/>
      <c r="N66" s="9">
        <v>116</v>
      </c>
      <c r="O66" s="9">
        <v>-48</v>
      </c>
      <c r="P66" s="2"/>
      <c r="Q66" s="9">
        <v>646</v>
      </c>
      <c r="R66" s="2">
        <v>321</v>
      </c>
      <c r="S66" s="2">
        <v>525</v>
      </c>
      <c r="T66" s="2">
        <v>293</v>
      </c>
      <c r="U66" s="2">
        <v>-51</v>
      </c>
      <c r="V66" s="2">
        <v>-249</v>
      </c>
      <c r="W66" s="2">
        <v>-60</v>
      </c>
      <c r="X66" s="2">
        <v>207</v>
      </c>
      <c r="Y66" s="18">
        <v>668</v>
      </c>
      <c r="Z66" s="18">
        <v>120</v>
      </c>
      <c r="AA66" s="18">
        <v>-1310</v>
      </c>
      <c r="AB66" s="18">
        <v>-1005.829</v>
      </c>
      <c r="AC66" s="18">
        <v>-2248</v>
      </c>
      <c r="AD66" s="18">
        <v>-258</v>
      </c>
      <c r="AE66" s="18">
        <v>-4269</v>
      </c>
      <c r="AF66" s="19">
        <v>-3948</v>
      </c>
      <c r="AG66" s="23">
        <v>-3675</v>
      </c>
      <c r="AH66" s="23">
        <v>-51</v>
      </c>
      <c r="AI66" s="23">
        <v>-1582</v>
      </c>
      <c r="AJ66" s="23">
        <v>63</v>
      </c>
      <c r="AK66" s="23">
        <v>496</v>
      </c>
      <c r="AL66" s="23">
        <v>60</v>
      </c>
      <c r="AM66" s="23">
        <v>130</v>
      </c>
      <c r="AN66" s="23">
        <v>132</v>
      </c>
    </row>
    <row r="67" spans="1:40" ht="9.75" customHeight="1">
      <c r="A67" s="38" t="s">
        <v>70</v>
      </c>
      <c r="B67" s="2"/>
      <c r="C67" s="2"/>
      <c r="D67" s="2"/>
      <c r="E67" s="2"/>
      <c r="F67" s="2"/>
      <c r="G67" s="2"/>
      <c r="H67" s="2"/>
      <c r="I67" s="2"/>
      <c r="J67" s="2"/>
      <c r="K67" s="2"/>
      <c r="L67" s="2"/>
      <c r="M67" s="2"/>
      <c r="N67" s="9"/>
      <c r="O67" s="9"/>
      <c r="P67" s="2"/>
      <c r="Q67" s="2"/>
      <c r="R67" s="2"/>
      <c r="S67" s="2"/>
      <c r="T67" s="2"/>
      <c r="U67" s="2"/>
      <c r="V67" s="2"/>
      <c r="W67" s="2"/>
      <c r="X67" s="2"/>
      <c r="Y67" s="18"/>
      <c r="Z67" s="18"/>
      <c r="AA67" s="18"/>
      <c r="AB67" s="18"/>
      <c r="AC67" s="18"/>
      <c r="AD67" s="18"/>
      <c r="AE67" s="18"/>
      <c r="AF67" s="18"/>
      <c r="AG67" s="18"/>
      <c r="AH67" s="18"/>
      <c r="AI67" s="17"/>
      <c r="AJ67" s="17"/>
      <c r="AK67" s="17"/>
      <c r="AL67" s="17"/>
      <c r="AM67" s="17"/>
      <c r="AN67" s="17"/>
    </row>
    <row r="68" spans="1:40" ht="9.75" customHeight="1">
      <c r="A68" s="38" t="s">
        <v>71</v>
      </c>
      <c r="B68" s="2">
        <v>216</v>
      </c>
      <c r="C68" s="2">
        <v>247</v>
      </c>
      <c r="D68" s="2">
        <v>254</v>
      </c>
      <c r="E68" s="2">
        <v>32</v>
      </c>
      <c r="F68" s="2">
        <v>679</v>
      </c>
      <c r="G68" s="2">
        <v>964</v>
      </c>
      <c r="H68" s="2">
        <v>268</v>
      </c>
      <c r="I68" s="2">
        <v>329</v>
      </c>
      <c r="J68" s="2">
        <v>485</v>
      </c>
      <c r="K68" s="2">
        <v>832</v>
      </c>
      <c r="L68" s="2">
        <v>658</v>
      </c>
      <c r="M68" s="2"/>
      <c r="N68" s="9">
        <v>174</v>
      </c>
      <c r="O68" s="9">
        <v>185</v>
      </c>
      <c r="P68" s="2"/>
      <c r="Q68" s="9">
        <v>1</v>
      </c>
      <c r="R68" s="2">
        <v>14</v>
      </c>
      <c r="S68" s="2">
        <v>9</v>
      </c>
      <c r="T68" s="2">
        <v>12</v>
      </c>
      <c r="U68" s="2">
        <v>23</v>
      </c>
      <c r="V68" s="2">
        <v>0</v>
      </c>
      <c r="W68" s="2">
        <v>0</v>
      </c>
      <c r="X68" s="2"/>
      <c r="Y68" s="18"/>
      <c r="Z68" s="18"/>
      <c r="AA68" s="18"/>
      <c r="AB68" s="18"/>
      <c r="AC68" s="18"/>
      <c r="AD68" s="18"/>
      <c r="AE68" s="18"/>
      <c r="AF68" s="18"/>
      <c r="AG68" s="18"/>
      <c r="AH68" s="18"/>
      <c r="AI68" s="17"/>
      <c r="AJ68" s="17"/>
      <c r="AK68" s="17"/>
      <c r="AL68" s="17"/>
      <c r="AM68" s="17"/>
      <c r="AN68" s="17"/>
    </row>
    <row r="69" spans="1:40" ht="9.75" customHeight="1">
      <c r="A69" s="1" t="s">
        <v>72</v>
      </c>
      <c r="B69" s="2"/>
      <c r="C69" s="2"/>
      <c r="D69" s="2"/>
      <c r="E69" s="2"/>
      <c r="F69" s="2"/>
      <c r="G69" s="2"/>
      <c r="H69" s="2"/>
      <c r="I69" s="2"/>
      <c r="J69" s="2"/>
      <c r="K69" s="2"/>
      <c r="L69" s="2"/>
      <c r="M69" s="2"/>
      <c r="N69" s="9"/>
      <c r="O69" s="9"/>
      <c r="P69" s="2"/>
      <c r="Q69" s="2"/>
      <c r="R69" s="2"/>
      <c r="S69" s="2"/>
      <c r="T69" s="2"/>
      <c r="U69" s="2"/>
      <c r="V69" s="2"/>
      <c r="W69" s="2"/>
      <c r="X69" s="2"/>
      <c r="Y69" s="18"/>
      <c r="Z69" s="18"/>
      <c r="AA69" s="18"/>
      <c r="AB69" s="18"/>
      <c r="AC69" s="18"/>
      <c r="AD69" s="18"/>
      <c r="AE69" s="18"/>
      <c r="AF69" s="18"/>
      <c r="AG69" s="18"/>
      <c r="AH69" s="18"/>
      <c r="AI69" s="17"/>
      <c r="AJ69" s="17"/>
      <c r="AK69" s="17"/>
      <c r="AL69" s="17"/>
      <c r="AM69" s="17"/>
      <c r="AN69" s="17"/>
    </row>
    <row r="70" spans="1:40" ht="9.75" customHeight="1">
      <c r="A70" s="1" t="s">
        <v>73</v>
      </c>
      <c r="B70" s="2">
        <v>89</v>
      </c>
      <c r="C70" s="2">
        <v>128</v>
      </c>
      <c r="D70" s="2">
        <v>259</v>
      </c>
      <c r="E70" s="2">
        <v>323</v>
      </c>
      <c r="F70" s="2">
        <v>355</v>
      </c>
      <c r="G70" s="2">
        <v>665</v>
      </c>
      <c r="H70" s="2">
        <v>639</v>
      </c>
      <c r="I70" s="2">
        <v>657</v>
      </c>
      <c r="J70" s="2">
        <v>1013</v>
      </c>
      <c r="K70" s="2">
        <v>1659</v>
      </c>
      <c r="L70" s="2">
        <v>1113</v>
      </c>
      <c r="M70" s="2"/>
      <c r="N70" s="9">
        <v>659</v>
      </c>
      <c r="O70" s="9">
        <v>278</v>
      </c>
      <c r="P70" s="2"/>
      <c r="Q70" s="9">
        <v>240</v>
      </c>
      <c r="R70" s="2">
        <v>185</v>
      </c>
      <c r="S70" s="2">
        <v>136</v>
      </c>
      <c r="T70" s="2">
        <v>112</v>
      </c>
      <c r="U70" s="2">
        <v>72</v>
      </c>
      <c r="V70" s="2">
        <v>51</v>
      </c>
      <c r="W70" s="2">
        <v>33</v>
      </c>
      <c r="X70" s="2">
        <v>38</v>
      </c>
      <c r="Y70" s="18">
        <v>62</v>
      </c>
      <c r="Z70" s="18">
        <v>81</v>
      </c>
      <c r="AA70" s="18">
        <v>122</v>
      </c>
      <c r="AB70" s="18">
        <v>119</v>
      </c>
      <c r="AC70" s="18">
        <v>167</v>
      </c>
      <c r="AD70" s="18">
        <v>143</v>
      </c>
      <c r="AE70" s="18">
        <v>125</v>
      </c>
      <c r="AF70" s="19">
        <v>103</v>
      </c>
      <c r="AG70" s="23">
        <v>85</v>
      </c>
      <c r="AH70" s="23">
        <v>9</v>
      </c>
      <c r="AI70" s="23">
        <v>20</v>
      </c>
      <c r="AJ70" s="23">
        <v>24</v>
      </c>
      <c r="AK70" s="23">
        <v>1</v>
      </c>
      <c r="AL70" s="23">
        <v>0</v>
      </c>
      <c r="AM70" s="23">
        <v>1</v>
      </c>
      <c r="AN70" s="23">
        <v>0</v>
      </c>
    </row>
    <row r="71" spans="1:40" ht="9.75" customHeight="1">
      <c r="A71" s="1" t="s">
        <v>74</v>
      </c>
      <c r="B71" s="2"/>
      <c r="C71" s="2"/>
      <c r="D71" s="2"/>
      <c r="E71" s="2"/>
      <c r="F71" s="2"/>
      <c r="G71" s="2"/>
      <c r="H71" s="2"/>
      <c r="I71" s="2"/>
      <c r="J71" s="2"/>
      <c r="K71" s="2"/>
      <c r="L71" s="2"/>
      <c r="M71" s="2"/>
      <c r="N71" s="9"/>
      <c r="O71" s="9"/>
      <c r="P71" s="2"/>
      <c r="Q71" s="9"/>
      <c r="R71" s="2"/>
      <c r="S71" s="2"/>
      <c r="T71" s="2"/>
      <c r="U71" s="2"/>
      <c r="V71" s="2"/>
      <c r="W71" s="2"/>
      <c r="X71" s="2"/>
      <c r="Y71" s="18"/>
      <c r="Z71" s="18"/>
      <c r="AA71" s="18"/>
      <c r="AB71" s="18"/>
      <c r="AC71" s="18"/>
      <c r="AD71" s="18"/>
      <c r="AE71" s="18"/>
      <c r="AF71" s="18"/>
      <c r="AG71" s="18"/>
      <c r="AH71" s="18"/>
      <c r="AI71" s="17"/>
      <c r="AJ71" s="17"/>
      <c r="AK71" s="17"/>
      <c r="AL71" s="17"/>
      <c r="AM71" s="17"/>
      <c r="AN71" s="17"/>
    </row>
    <row r="72" spans="1:40" ht="9.75" customHeight="1">
      <c r="A72" s="1" t="s">
        <v>75</v>
      </c>
      <c r="B72" s="2"/>
      <c r="C72" s="2"/>
      <c r="D72" s="2"/>
      <c r="E72" s="2"/>
      <c r="F72" s="2"/>
      <c r="G72" s="2"/>
      <c r="H72" s="2"/>
      <c r="I72" s="2"/>
      <c r="J72" s="2"/>
      <c r="K72" s="2"/>
      <c r="L72" s="2">
        <v>83</v>
      </c>
      <c r="M72" s="2"/>
      <c r="N72" s="9">
        <v>45</v>
      </c>
      <c r="O72" s="9">
        <v>51</v>
      </c>
      <c r="P72" s="2"/>
      <c r="Q72" s="9">
        <v>50</v>
      </c>
      <c r="R72" s="2">
        <v>139</v>
      </c>
      <c r="S72" s="2">
        <v>352</v>
      </c>
      <c r="T72" s="2">
        <v>156</v>
      </c>
      <c r="U72" s="2">
        <v>50</v>
      </c>
      <c r="V72" s="2">
        <v>69</v>
      </c>
      <c r="W72" s="2">
        <v>34</v>
      </c>
      <c r="X72" s="2">
        <v>40</v>
      </c>
      <c r="Y72" s="18">
        <v>323</v>
      </c>
      <c r="Z72" s="18">
        <v>370</v>
      </c>
      <c r="AA72" s="18">
        <v>362</v>
      </c>
      <c r="AB72" s="18">
        <v>302</v>
      </c>
      <c r="AC72" s="18">
        <v>388</v>
      </c>
      <c r="AD72" s="18">
        <v>-121</v>
      </c>
      <c r="AE72" s="18">
        <v>46</v>
      </c>
      <c r="AF72" s="19">
        <v>39</v>
      </c>
      <c r="AG72" s="23">
        <v>1</v>
      </c>
      <c r="AH72" s="23">
        <v>16</v>
      </c>
      <c r="AI72" s="23">
        <v>40</v>
      </c>
      <c r="AJ72" s="23">
        <v>38</v>
      </c>
      <c r="AK72" s="23">
        <v>46</v>
      </c>
      <c r="AL72" s="23">
        <v>45</v>
      </c>
      <c r="AM72" s="23">
        <v>46</v>
      </c>
      <c r="AN72" s="23">
        <v>48</v>
      </c>
    </row>
    <row r="73" spans="1:40" s="31" customFormat="1" ht="9.75" customHeight="1">
      <c r="A73" s="27" t="s">
        <v>99</v>
      </c>
      <c r="B73" s="28">
        <v>101</v>
      </c>
      <c r="C73" s="28">
        <v>97</v>
      </c>
      <c r="D73" s="28">
        <v>157</v>
      </c>
      <c r="E73" s="28">
        <v>159</v>
      </c>
      <c r="F73" s="28">
        <v>294</v>
      </c>
      <c r="G73" s="28">
        <v>328</v>
      </c>
      <c r="H73" s="28">
        <v>362</v>
      </c>
      <c r="I73" s="28">
        <v>346</v>
      </c>
      <c r="J73" s="28">
        <v>457</v>
      </c>
      <c r="K73" s="28">
        <v>535</v>
      </c>
      <c r="L73" s="28">
        <v>614</v>
      </c>
      <c r="M73" s="28"/>
      <c r="N73" s="28">
        <v>620</v>
      </c>
      <c r="O73" s="28">
        <v>618</v>
      </c>
      <c r="P73" s="28"/>
      <c r="Q73" s="28">
        <v>625</v>
      </c>
      <c r="R73" s="28">
        <v>6</v>
      </c>
      <c r="S73" s="28">
        <v>6</v>
      </c>
      <c r="T73" s="28">
        <v>6</v>
      </c>
      <c r="U73" s="28">
        <v>6</v>
      </c>
      <c r="V73" s="28">
        <v>6</v>
      </c>
      <c r="W73" s="28">
        <v>6</v>
      </c>
      <c r="X73" s="28">
        <v>5</v>
      </c>
      <c r="Y73" s="29">
        <v>4</v>
      </c>
      <c r="Z73" s="29">
        <v>60</v>
      </c>
      <c r="AA73" s="29">
        <v>5</v>
      </c>
      <c r="AB73" s="29">
        <v>55</v>
      </c>
      <c r="AC73" s="29">
        <v>81</v>
      </c>
      <c r="AD73" s="29">
        <v>6</v>
      </c>
      <c r="AE73" s="29">
        <v>10</v>
      </c>
      <c r="AF73" s="34">
        <f aca="true" t="shared" si="4" ref="AF73:AH75">AF28</f>
        <v>14</v>
      </c>
      <c r="AG73" s="30">
        <f t="shared" si="4"/>
        <v>2</v>
      </c>
      <c r="AH73" s="30">
        <v>8</v>
      </c>
      <c r="AI73" s="30">
        <v>40</v>
      </c>
      <c r="AJ73" s="30">
        <v>14</v>
      </c>
      <c r="AK73" s="30">
        <v>6</v>
      </c>
      <c r="AL73" s="30">
        <v>10</v>
      </c>
      <c r="AM73" s="30">
        <v>10</v>
      </c>
      <c r="AN73" s="30">
        <v>12</v>
      </c>
    </row>
    <row r="74" spans="1:40" s="31" customFormat="1" ht="9.75" customHeight="1">
      <c r="A74" s="27" t="s">
        <v>47</v>
      </c>
      <c r="B74" s="28">
        <v>-106</v>
      </c>
      <c r="C74" s="28">
        <v>238</v>
      </c>
      <c r="D74" s="28">
        <v>518</v>
      </c>
      <c r="E74" s="28">
        <v>220</v>
      </c>
      <c r="F74" s="28">
        <v>-13</v>
      </c>
      <c r="G74" s="28">
        <v>3525</v>
      </c>
      <c r="H74" s="28">
        <v>1064</v>
      </c>
      <c r="I74" s="28">
        <v>1435</v>
      </c>
      <c r="J74" s="28">
        <v>1411</v>
      </c>
      <c r="K74" s="28">
        <v>1219</v>
      </c>
      <c r="L74" s="28">
        <v>425</v>
      </c>
      <c r="M74" s="28"/>
      <c r="N74" s="28">
        <v>98</v>
      </c>
      <c r="O74" s="28">
        <v>632</v>
      </c>
      <c r="P74" s="28"/>
      <c r="Q74" s="28">
        <v>745</v>
      </c>
      <c r="R74" s="28">
        <v>532</v>
      </c>
      <c r="S74" s="28">
        <v>129</v>
      </c>
      <c r="T74" s="28">
        <v>-17</v>
      </c>
      <c r="U74" s="28">
        <v>-1</v>
      </c>
      <c r="V74" s="28">
        <v>140</v>
      </c>
      <c r="W74" s="28">
        <v>-111</v>
      </c>
      <c r="X74" s="28">
        <v>76</v>
      </c>
      <c r="Y74" s="29">
        <v>210</v>
      </c>
      <c r="Z74" s="29">
        <v>736</v>
      </c>
      <c r="AA74" s="29">
        <v>428</v>
      </c>
      <c r="AB74" s="29">
        <v>218</v>
      </c>
      <c r="AC74" s="29">
        <v>49</v>
      </c>
      <c r="AD74" s="29">
        <v>88</v>
      </c>
      <c r="AE74" s="29">
        <v>71</v>
      </c>
      <c r="AF74" s="34">
        <f t="shared" si="4"/>
        <v>366</v>
      </c>
      <c r="AG74" s="30">
        <f t="shared" si="4"/>
        <v>513</v>
      </c>
      <c r="AH74" s="30">
        <f t="shared" si="4"/>
        <v>-29</v>
      </c>
      <c r="AI74" s="30">
        <v>-17</v>
      </c>
      <c r="AJ74" s="30">
        <v>-29</v>
      </c>
      <c r="AK74" s="30">
        <v>-59</v>
      </c>
      <c r="AL74" s="30">
        <v>-62</v>
      </c>
      <c r="AM74" s="30">
        <v>0</v>
      </c>
      <c r="AN74" s="30">
        <v>-2</v>
      </c>
    </row>
    <row r="75" spans="1:40" s="31" customFormat="1" ht="9.75" customHeight="1">
      <c r="A75" s="27" t="s">
        <v>94</v>
      </c>
      <c r="B75" s="28">
        <v>948</v>
      </c>
      <c r="C75" s="28">
        <v>417</v>
      </c>
      <c r="D75" s="28">
        <v>-669</v>
      </c>
      <c r="E75" s="28">
        <v>-940</v>
      </c>
      <c r="F75" s="28">
        <v>65</v>
      </c>
      <c r="G75" s="28">
        <v>398</v>
      </c>
      <c r="H75" s="28">
        <v>743</v>
      </c>
      <c r="I75" s="28">
        <v>134</v>
      </c>
      <c r="J75" s="28">
        <v>102</v>
      </c>
      <c r="K75" s="28">
        <v>276</v>
      </c>
      <c r="L75" s="28">
        <v>200</v>
      </c>
      <c r="M75" s="28"/>
      <c r="N75" s="28">
        <v>-102</v>
      </c>
      <c r="O75" s="28">
        <v>-34</v>
      </c>
      <c r="P75" s="28"/>
      <c r="Q75" s="28">
        <v>733</v>
      </c>
      <c r="R75" s="28">
        <v>1459</v>
      </c>
      <c r="S75" s="28">
        <v>2193</v>
      </c>
      <c r="T75" s="28">
        <v>1950</v>
      </c>
      <c r="U75" s="28">
        <v>1361</v>
      </c>
      <c r="V75" s="28">
        <v>-422</v>
      </c>
      <c r="W75" s="28">
        <v>125</v>
      </c>
      <c r="X75" s="28">
        <v>212</v>
      </c>
      <c r="Y75" s="29">
        <v>165</v>
      </c>
      <c r="Z75" s="29">
        <v>216</v>
      </c>
      <c r="AA75" s="29">
        <v>-2047</v>
      </c>
      <c r="AB75" s="29">
        <v>-96</v>
      </c>
      <c r="AC75" s="29">
        <v>367</v>
      </c>
      <c r="AD75" s="29">
        <v>65</v>
      </c>
      <c r="AE75" s="29">
        <v>-1443</v>
      </c>
      <c r="AF75" s="34">
        <f t="shared" si="4"/>
        <v>-629</v>
      </c>
      <c r="AG75" s="30">
        <f t="shared" si="4"/>
        <v>160</v>
      </c>
      <c r="AH75" s="30">
        <f t="shared" si="4"/>
        <v>105</v>
      </c>
      <c r="AI75" s="30">
        <v>337</v>
      </c>
      <c r="AJ75" s="30">
        <v>405</v>
      </c>
      <c r="AK75" s="30">
        <v>551</v>
      </c>
      <c r="AL75" s="30">
        <v>454</v>
      </c>
      <c r="AM75" s="30">
        <v>466</v>
      </c>
      <c r="AN75" s="30">
        <v>242</v>
      </c>
    </row>
    <row r="76" spans="1:40" s="31" customFormat="1" ht="9.75" customHeight="1">
      <c r="A76" s="27" t="s">
        <v>51</v>
      </c>
      <c r="B76" s="28">
        <v>663</v>
      </c>
      <c r="C76" s="28">
        <v>592</v>
      </c>
      <c r="D76" s="28">
        <v>177</v>
      </c>
      <c r="E76" s="28">
        <v>1107</v>
      </c>
      <c r="F76" s="28">
        <v>-281</v>
      </c>
      <c r="G76" s="28">
        <v>-1607</v>
      </c>
      <c r="H76" s="28">
        <v>679</v>
      </c>
      <c r="I76" s="28">
        <v>-648</v>
      </c>
      <c r="J76" s="28">
        <v>329</v>
      </c>
      <c r="K76" s="28">
        <v>305</v>
      </c>
      <c r="L76" s="28">
        <v>1644</v>
      </c>
      <c r="M76" s="28"/>
      <c r="N76" s="28">
        <v>-91</v>
      </c>
      <c r="O76" s="28">
        <v>657</v>
      </c>
      <c r="P76" s="28"/>
      <c r="Q76" s="28">
        <v>190</v>
      </c>
      <c r="R76" s="28">
        <v>-403</v>
      </c>
      <c r="S76" s="28">
        <v>545</v>
      </c>
      <c r="T76" s="28">
        <v>-326</v>
      </c>
      <c r="U76" s="28">
        <v>-105</v>
      </c>
      <c r="V76" s="28">
        <v>100</v>
      </c>
      <c r="W76" s="28">
        <v>-28</v>
      </c>
      <c r="X76" s="28">
        <v>3</v>
      </c>
      <c r="Y76" s="29">
        <v>234</v>
      </c>
      <c r="Z76" s="29">
        <v>242</v>
      </c>
      <c r="AA76" s="29">
        <f>282-185</f>
        <v>97</v>
      </c>
      <c r="AB76" s="29">
        <v>-328.807</v>
      </c>
      <c r="AC76" s="29">
        <f>-17-50</f>
        <v>-67</v>
      </c>
      <c r="AD76" s="29">
        <f>-683</f>
        <v>-683</v>
      </c>
      <c r="AE76" s="29">
        <v>2053</v>
      </c>
      <c r="AF76" s="34">
        <f>AF78-(AF41+SUM(AF61:AF75))-10</f>
        <v>336</v>
      </c>
      <c r="AG76" s="30">
        <f>AG78-(AG41+SUM(AG61:AG75))</f>
        <v>-672</v>
      </c>
      <c r="AH76" s="30">
        <f>AH78-(AH41+SUM(AH61:AH75))</f>
        <v>382</v>
      </c>
      <c r="AI76" s="30">
        <f>AI78-(AI41+SUM(AI61:AI75))</f>
        <v>40</v>
      </c>
      <c r="AJ76" s="30">
        <f>AJ78-(AJ41+SUM(AJ61:AJ75))</f>
        <v>4</v>
      </c>
      <c r="AK76" s="30">
        <f>AK78-(AK41+SUM(AK61:AK75))</f>
        <v>-69</v>
      </c>
      <c r="AL76" s="30">
        <v>5</v>
      </c>
      <c r="AM76" s="30">
        <v>680</v>
      </c>
      <c r="AN76" s="30">
        <f>AN78-(AN41+SUM(AN61:AN75))</f>
        <v>408</v>
      </c>
    </row>
    <row r="77" spans="1:40" s="31" customFormat="1" ht="4.5" customHeight="1">
      <c r="A77" s="27"/>
      <c r="B77" s="28"/>
      <c r="C77" s="28"/>
      <c r="D77" s="28"/>
      <c r="E77" s="28"/>
      <c r="F77" s="28"/>
      <c r="G77" s="28"/>
      <c r="H77" s="28"/>
      <c r="I77" s="28"/>
      <c r="J77" s="28"/>
      <c r="K77" s="28"/>
      <c r="L77" s="28"/>
      <c r="M77" s="28"/>
      <c r="N77" s="28"/>
      <c r="O77" s="28"/>
      <c r="P77" s="28"/>
      <c r="Q77" s="28"/>
      <c r="R77" s="28"/>
      <c r="S77" s="28"/>
      <c r="T77" s="28"/>
      <c r="U77" s="28"/>
      <c r="V77" s="28"/>
      <c r="W77" s="28"/>
      <c r="X77" s="28"/>
      <c r="Y77" s="29"/>
      <c r="Z77" s="29"/>
      <c r="AA77" s="29"/>
      <c r="AB77" s="29"/>
      <c r="AC77" s="29"/>
      <c r="AD77" s="29"/>
      <c r="AE77" s="29"/>
      <c r="AF77" s="29"/>
      <c r="AG77" s="29"/>
      <c r="AH77" s="29"/>
      <c r="AI77" s="35"/>
      <c r="AJ77" s="35"/>
      <c r="AK77" s="35"/>
      <c r="AL77" s="35"/>
      <c r="AM77" s="35"/>
      <c r="AN77" s="35"/>
    </row>
    <row r="78" spans="1:40" s="31" customFormat="1" ht="9.75" customHeight="1">
      <c r="A78" s="27" t="s">
        <v>52</v>
      </c>
      <c r="B78" s="28">
        <v>5656</v>
      </c>
      <c r="C78" s="28">
        <v>3612</v>
      </c>
      <c r="D78" s="28">
        <v>2752</v>
      </c>
      <c r="E78" s="28">
        <v>4036</v>
      </c>
      <c r="F78" s="28">
        <v>11652</v>
      </c>
      <c r="G78" s="28">
        <v>18851</v>
      </c>
      <c r="H78" s="28">
        <v>7315</v>
      </c>
      <c r="I78" s="28">
        <v>17683</v>
      </c>
      <c r="J78" s="28">
        <v>25841</v>
      </c>
      <c r="K78" s="28">
        <v>22408</v>
      </c>
      <c r="L78" s="28">
        <v>12461</v>
      </c>
      <c r="M78" s="28"/>
      <c r="N78" s="28">
        <v>10523</v>
      </c>
      <c r="O78" s="28">
        <v>6471</v>
      </c>
      <c r="P78" s="28"/>
      <c r="Q78" s="28">
        <v>10110</v>
      </c>
      <c r="R78" s="28">
        <v>9738</v>
      </c>
      <c r="S78" s="28">
        <v>16047</v>
      </c>
      <c r="T78" s="28">
        <v>10336</v>
      </c>
      <c r="U78" s="28">
        <v>6030</v>
      </c>
      <c r="V78" s="28">
        <v>4646</v>
      </c>
      <c r="W78" s="28">
        <v>7256</v>
      </c>
      <c r="X78" s="28">
        <v>10143</v>
      </c>
      <c r="Y78" s="28">
        <v>19223</v>
      </c>
      <c r="Z78" s="28">
        <v>32265</v>
      </c>
      <c r="AA78" s="28">
        <f>SUM(AA61:AA76)+AA41</f>
        <v>22105</v>
      </c>
      <c r="AB78" s="28">
        <f>SUM(AB61:AB76)+AB41</f>
        <v>15680</v>
      </c>
      <c r="AC78" s="28">
        <f>SUM(AC61:AC76)+AC41</f>
        <v>17425</v>
      </c>
      <c r="AD78" s="28">
        <f>SUM(AD61:AD76)+AD41</f>
        <v>10575</v>
      </c>
      <c r="AE78" s="28">
        <f>SUM(AE61:AE76)+AE41</f>
        <v>20187</v>
      </c>
      <c r="AF78" s="28">
        <f aca="true" t="shared" si="5" ref="AF78:AK78">AF38</f>
        <v>20211</v>
      </c>
      <c r="AG78" s="28">
        <f t="shared" si="5"/>
        <v>11040</v>
      </c>
      <c r="AH78" s="28">
        <f t="shared" si="5"/>
        <v>9076</v>
      </c>
      <c r="AI78" s="28">
        <f t="shared" si="5"/>
        <v>11443</v>
      </c>
      <c r="AJ78" s="28">
        <f t="shared" si="5"/>
        <v>10015</v>
      </c>
      <c r="AK78" s="28">
        <f t="shared" si="5"/>
        <v>8912</v>
      </c>
      <c r="AL78" s="28">
        <f>AL38</f>
        <v>7928</v>
      </c>
      <c r="AM78" s="28">
        <f>AM38</f>
        <v>10137</v>
      </c>
      <c r="AN78" s="28">
        <f>AN38</f>
        <v>9123</v>
      </c>
    </row>
    <row r="79" spans="1:37"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7"/>
      <c r="AI79" s="17"/>
      <c r="AJ79" s="17"/>
      <c r="AK79" s="17"/>
    </row>
    <row r="80" spans="1:40" s="39" customFormat="1" ht="9.75" customHeight="1">
      <c r="A80" s="75" t="s">
        <v>87</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48"/>
      <c r="AD80" s="48"/>
      <c r="AE80" s="48"/>
      <c r="AF80" s="48"/>
      <c r="AG80" s="48"/>
      <c r="AH80" s="49"/>
      <c r="AI80" s="49"/>
      <c r="AJ80" s="49"/>
      <c r="AK80" s="49"/>
      <c r="AL80" s="49"/>
      <c r="AM80" s="49"/>
      <c r="AN80" s="49"/>
    </row>
    <row r="81" spans="1:40" s="44" customFormat="1" ht="9.75" customHeight="1">
      <c r="A81" s="40" t="s">
        <v>88</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v>0</v>
      </c>
      <c r="AB81" s="41">
        <v>0</v>
      </c>
      <c r="AC81" s="41">
        <v>0</v>
      </c>
      <c r="AD81" s="41">
        <v>0</v>
      </c>
      <c r="AE81" s="41">
        <v>0</v>
      </c>
      <c r="AF81" s="41">
        <v>0</v>
      </c>
      <c r="AG81" s="42">
        <v>0</v>
      </c>
      <c r="AH81" s="43">
        <v>1910</v>
      </c>
      <c r="AI81" s="43">
        <v>114</v>
      </c>
      <c r="AJ81" s="43">
        <v>0.5</v>
      </c>
      <c r="AK81" s="43">
        <v>1</v>
      </c>
      <c r="AL81" s="43">
        <v>0</v>
      </c>
      <c r="AM81" s="43">
        <v>0</v>
      </c>
      <c r="AN81" s="43">
        <v>0</v>
      </c>
    </row>
    <row r="82" spans="1:40" s="44" customFormat="1" ht="9.75" customHeight="1">
      <c r="A82" s="40" t="s">
        <v>89</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v>0</v>
      </c>
      <c r="AB82" s="41">
        <v>0</v>
      </c>
      <c r="AC82" s="41">
        <v>0</v>
      </c>
      <c r="AD82" s="41">
        <v>0</v>
      </c>
      <c r="AE82" s="41">
        <v>0</v>
      </c>
      <c r="AF82" s="41">
        <v>0</v>
      </c>
      <c r="AG82" s="41">
        <v>0</v>
      </c>
      <c r="AH82" s="45">
        <v>337</v>
      </c>
      <c r="AI82" s="45">
        <v>2</v>
      </c>
      <c r="AJ82" s="45">
        <v>0</v>
      </c>
      <c r="AK82" s="45">
        <v>0</v>
      </c>
      <c r="AL82" s="45">
        <v>0</v>
      </c>
      <c r="AM82" s="45">
        <v>0</v>
      </c>
      <c r="AN82" s="45">
        <v>0</v>
      </c>
    </row>
    <row r="83" spans="1:40" s="44" customFormat="1" ht="9.75" customHeight="1">
      <c r="A83" s="41" t="s">
        <v>90</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v>0</v>
      </c>
      <c r="AB83" s="41">
        <v>0</v>
      </c>
      <c r="AC83" s="41">
        <v>0</v>
      </c>
      <c r="AD83" s="41">
        <v>0</v>
      </c>
      <c r="AE83" s="41">
        <v>0</v>
      </c>
      <c r="AF83" s="41">
        <v>0</v>
      </c>
      <c r="AG83" s="41">
        <v>0</v>
      </c>
      <c r="AH83" s="45">
        <v>19</v>
      </c>
      <c r="AI83" s="45">
        <v>0</v>
      </c>
      <c r="AJ83" s="45">
        <v>0</v>
      </c>
      <c r="AK83" s="45">
        <v>0</v>
      </c>
      <c r="AL83" s="45">
        <v>0</v>
      </c>
      <c r="AM83" s="45">
        <v>0</v>
      </c>
      <c r="AN83" s="45">
        <v>0</v>
      </c>
    </row>
    <row r="84" spans="1:40" s="44" customFormat="1" ht="9.75" customHeight="1">
      <c r="A84" s="41" t="s">
        <v>91</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v>0</v>
      </c>
      <c r="AB84" s="41">
        <v>0</v>
      </c>
      <c r="AC84" s="41">
        <v>0</v>
      </c>
      <c r="AD84" s="41">
        <v>0</v>
      </c>
      <c r="AE84" s="41">
        <v>0</v>
      </c>
      <c r="AF84" s="41">
        <v>0</v>
      </c>
      <c r="AG84" s="41">
        <v>0</v>
      </c>
      <c r="AH84" s="45">
        <v>12</v>
      </c>
      <c r="AI84" s="45">
        <v>0</v>
      </c>
      <c r="AJ84" s="45">
        <v>0</v>
      </c>
      <c r="AK84" s="45">
        <v>0</v>
      </c>
      <c r="AL84" s="45">
        <v>0</v>
      </c>
      <c r="AM84" s="45">
        <v>0</v>
      </c>
      <c r="AN84" s="45">
        <v>0</v>
      </c>
    </row>
    <row r="85" spans="1:40" s="44" customFormat="1" ht="9.75" customHeight="1">
      <c r="A85" s="41" t="s">
        <v>92</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v>0</v>
      </c>
      <c r="AB85" s="41">
        <v>0</v>
      </c>
      <c r="AC85" s="41">
        <v>0</v>
      </c>
      <c r="AD85" s="41">
        <v>0</v>
      </c>
      <c r="AE85" s="41">
        <v>0</v>
      </c>
      <c r="AF85" s="41">
        <v>0</v>
      </c>
      <c r="AG85" s="41">
        <v>0</v>
      </c>
      <c r="AH85" s="45">
        <v>38</v>
      </c>
      <c r="AI85" s="45">
        <v>2</v>
      </c>
      <c r="AJ85" s="45">
        <v>0</v>
      </c>
      <c r="AK85" s="45">
        <v>0</v>
      </c>
      <c r="AL85" s="45">
        <v>0</v>
      </c>
      <c r="AM85" s="45">
        <v>0</v>
      </c>
      <c r="AN85" s="45">
        <v>0</v>
      </c>
    </row>
    <row r="86" spans="1:40" s="46" customFormat="1" ht="9.75" customHeight="1">
      <c r="A86" s="47" t="s">
        <v>52</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v>0</v>
      </c>
      <c r="AB86" s="47">
        <v>0</v>
      </c>
      <c r="AC86" s="47">
        <v>0</v>
      </c>
      <c r="AD86" s="47">
        <v>0</v>
      </c>
      <c r="AE86" s="47">
        <v>0</v>
      </c>
      <c r="AF86" s="47">
        <v>0</v>
      </c>
      <c r="AG86" s="50">
        <f aca="true" t="shared" si="6" ref="AG86:AL86">SUM(AG81:AG85)</f>
        <v>0</v>
      </c>
      <c r="AH86" s="50">
        <f t="shared" si="6"/>
        <v>2316</v>
      </c>
      <c r="AI86" s="50">
        <f t="shared" si="6"/>
        <v>118</v>
      </c>
      <c r="AJ86" s="50">
        <f t="shared" si="6"/>
        <v>0.5</v>
      </c>
      <c r="AK86" s="50">
        <f t="shared" si="6"/>
        <v>1</v>
      </c>
      <c r="AL86" s="50">
        <f t="shared" si="6"/>
        <v>0</v>
      </c>
      <c r="AM86" s="50">
        <f>SUM(AM81:AM85)</f>
        <v>0</v>
      </c>
      <c r="AN86" s="50">
        <f>SUM(AN81:AN85)</f>
        <v>0</v>
      </c>
    </row>
    <row r="87" spans="1:23" ht="11.25">
      <c r="A87" s="1"/>
      <c r="B87" s="11"/>
      <c r="C87" s="11"/>
      <c r="D87" s="11"/>
      <c r="E87" s="11"/>
      <c r="F87" s="11"/>
      <c r="G87" s="11"/>
      <c r="H87" s="11"/>
      <c r="I87" s="12"/>
      <c r="J87" s="12"/>
      <c r="K87" s="12"/>
      <c r="L87" s="12"/>
      <c r="M87" s="1"/>
      <c r="N87" s="12"/>
      <c r="O87" s="12"/>
      <c r="P87" s="1"/>
      <c r="Q87" s="12"/>
      <c r="R87" s="12"/>
      <c r="S87" s="12"/>
      <c r="T87" s="12"/>
      <c r="U87" s="1"/>
      <c r="V87" s="12"/>
      <c r="W87" s="1"/>
    </row>
    <row r="88" spans="1:39" ht="78" customHeight="1">
      <c r="A88" s="76" t="s">
        <v>112</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23" ht="11.25">
      <c r="A89" s="1"/>
      <c r="B89" s="11"/>
      <c r="C89" s="11"/>
      <c r="D89" s="11"/>
      <c r="E89" s="11"/>
      <c r="F89" s="11"/>
      <c r="G89" s="11"/>
      <c r="H89" s="11"/>
      <c r="I89" s="12"/>
      <c r="J89" s="12"/>
      <c r="K89" s="12"/>
      <c r="L89" s="12"/>
      <c r="M89" s="1"/>
      <c r="N89" s="12"/>
      <c r="O89" s="12"/>
      <c r="P89" s="1"/>
      <c r="Q89" s="12"/>
      <c r="R89" s="12"/>
      <c r="S89" s="12"/>
      <c r="T89" s="12"/>
      <c r="U89" s="1"/>
      <c r="V89" s="12"/>
      <c r="W89" s="1"/>
    </row>
    <row r="90" spans="1:36" ht="61.5" customHeight="1">
      <c r="A90" s="71" t="s">
        <v>113</v>
      </c>
      <c r="B90" s="72"/>
      <c r="C90" s="72"/>
      <c r="D90" s="72"/>
      <c r="E90" s="72"/>
      <c r="F90" s="72"/>
      <c r="G90" s="72"/>
      <c r="H90" s="72"/>
      <c r="I90" s="72"/>
      <c r="J90" s="72"/>
      <c r="K90" s="72"/>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row>
    <row r="91" spans="1:36" ht="11.25">
      <c r="A91" s="74" t="s">
        <v>106</v>
      </c>
      <c r="B91" s="74"/>
      <c r="C91" s="74"/>
      <c r="D91" s="74"/>
      <c r="E91" s="74"/>
      <c r="F91" s="74"/>
      <c r="G91" s="74"/>
      <c r="H91" s="74"/>
      <c r="I91" s="74"/>
      <c r="J91" s="74"/>
      <c r="K91" s="74"/>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23" ht="11.25">
      <c r="A92" s="10"/>
      <c r="B92" s="11"/>
      <c r="C92" s="11"/>
      <c r="D92" s="11"/>
      <c r="E92" s="11"/>
      <c r="F92" s="11"/>
      <c r="G92" s="11"/>
      <c r="H92" s="11"/>
      <c r="I92" s="12"/>
      <c r="J92" s="12"/>
      <c r="K92" s="12"/>
      <c r="L92" s="12"/>
      <c r="M92" s="1"/>
      <c r="N92" s="12"/>
      <c r="O92" s="12"/>
      <c r="P92" s="1"/>
      <c r="Q92" s="12"/>
      <c r="R92" s="12"/>
      <c r="S92" s="12"/>
      <c r="T92" s="12"/>
      <c r="U92" s="1"/>
      <c r="V92" s="12"/>
      <c r="W92" s="12"/>
    </row>
    <row r="94" spans="1:23" ht="11.25">
      <c r="A94" s="1"/>
      <c r="B94" s="12"/>
      <c r="C94" s="12"/>
      <c r="D94" s="12"/>
      <c r="E94" s="12"/>
      <c r="F94" s="12"/>
      <c r="G94" s="12"/>
      <c r="H94" s="12"/>
      <c r="I94" s="12"/>
      <c r="J94" s="12"/>
      <c r="K94" s="12"/>
      <c r="L94" s="12"/>
      <c r="M94" s="1"/>
      <c r="N94" s="12"/>
      <c r="O94" s="12"/>
      <c r="P94" s="1"/>
      <c r="Q94" s="12"/>
      <c r="R94" s="12"/>
      <c r="S94" s="12"/>
      <c r="T94" s="12"/>
      <c r="U94" s="1"/>
      <c r="V94" s="12"/>
      <c r="W94" s="12"/>
    </row>
    <row r="95" spans="1:23" ht="11.25">
      <c r="A95" s="1"/>
      <c r="B95" s="1"/>
      <c r="C95" s="1"/>
      <c r="D95" s="1"/>
      <c r="E95" s="1"/>
      <c r="F95" s="1"/>
      <c r="G95" s="1"/>
      <c r="H95" s="1"/>
      <c r="I95" s="1"/>
      <c r="J95" s="1"/>
      <c r="K95" s="1"/>
      <c r="L95" s="1"/>
      <c r="M95" s="1"/>
      <c r="N95" s="1"/>
      <c r="O95" s="1"/>
      <c r="P95" s="1"/>
      <c r="Q95" s="1"/>
      <c r="R95" s="1"/>
      <c r="S95" s="1"/>
      <c r="T95" s="1"/>
      <c r="U95" s="1"/>
      <c r="V95" s="1"/>
      <c r="W95" s="12"/>
    </row>
    <row r="96" spans="1:23" ht="11.25">
      <c r="A96" s="1"/>
      <c r="B96" s="12"/>
      <c r="C96" s="12"/>
      <c r="D96" s="12"/>
      <c r="E96" s="12"/>
      <c r="F96" s="12"/>
      <c r="G96" s="12"/>
      <c r="H96" s="12"/>
      <c r="I96" s="12"/>
      <c r="J96" s="12"/>
      <c r="K96" s="12"/>
      <c r="L96" s="12"/>
      <c r="M96" s="1"/>
      <c r="N96" s="12"/>
      <c r="O96" s="12"/>
      <c r="P96" s="1"/>
      <c r="Q96" s="12"/>
      <c r="R96" s="12"/>
      <c r="S96" s="12"/>
      <c r="T96" s="12"/>
      <c r="U96" s="1"/>
      <c r="V96" s="12"/>
      <c r="W96" s="12"/>
    </row>
    <row r="98" spans="1:23" ht="11.25">
      <c r="A98" s="1"/>
      <c r="B98" s="12"/>
      <c r="C98" s="12"/>
      <c r="D98" s="12"/>
      <c r="E98" s="12"/>
      <c r="F98" s="12"/>
      <c r="G98" s="12"/>
      <c r="H98" s="12"/>
      <c r="I98" s="12"/>
      <c r="J98" s="12"/>
      <c r="K98" s="12"/>
      <c r="L98" s="12"/>
      <c r="M98" s="1"/>
      <c r="N98" s="12"/>
      <c r="O98" s="12"/>
      <c r="P98" s="1"/>
      <c r="Q98" s="12"/>
      <c r="R98" s="12"/>
      <c r="S98" s="12"/>
      <c r="T98" s="12"/>
      <c r="U98" s="1"/>
      <c r="V98" s="12"/>
      <c r="W98" s="12"/>
    </row>
    <row r="99" spans="1:23" ht="11.25">
      <c r="A99" s="1"/>
      <c r="B99" s="12"/>
      <c r="C99" s="12"/>
      <c r="D99" s="12"/>
      <c r="E99" s="12"/>
      <c r="F99" s="12"/>
      <c r="G99" s="12"/>
      <c r="H99" s="12"/>
      <c r="I99" s="12"/>
      <c r="J99" s="12"/>
      <c r="K99" s="12"/>
      <c r="L99" s="12"/>
      <c r="M99" s="1"/>
      <c r="N99" s="12"/>
      <c r="O99" s="12"/>
      <c r="P99" s="1"/>
      <c r="Q99" s="12"/>
      <c r="R99" s="12"/>
      <c r="S99" s="12"/>
      <c r="T99" s="12"/>
      <c r="U99" s="1"/>
      <c r="V99" s="12"/>
      <c r="W99" s="12"/>
    </row>
    <row r="100" spans="1:23" ht="11.25">
      <c r="A100" s="1"/>
      <c r="B100" s="12"/>
      <c r="C100" s="12"/>
      <c r="D100" s="12"/>
      <c r="E100" s="12"/>
      <c r="F100" s="12"/>
      <c r="G100" s="12"/>
      <c r="H100" s="12"/>
      <c r="I100" s="12"/>
      <c r="J100" s="12"/>
      <c r="K100" s="12"/>
      <c r="L100" s="12"/>
      <c r="M100" s="1"/>
      <c r="N100" s="12"/>
      <c r="O100" s="12"/>
      <c r="P100" s="1"/>
      <c r="Q100" s="12"/>
      <c r="R100" s="12"/>
      <c r="S100" s="12"/>
      <c r="T100" s="12"/>
      <c r="U100" s="1"/>
      <c r="V100" s="12"/>
      <c r="W100" s="12"/>
    </row>
    <row r="101" spans="1:23" ht="11.25">
      <c r="A101" s="1"/>
      <c r="B101" s="12"/>
      <c r="C101" s="12"/>
      <c r="D101" s="12"/>
      <c r="E101" s="12"/>
      <c r="F101" s="12"/>
      <c r="G101" s="12"/>
      <c r="H101" s="12"/>
      <c r="I101" s="12"/>
      <c r="J101" s="12"/>
      <c r="K101" s="12"/>
      <c r="L101" s="12"/>
      <c r="M101" s="1"/>
      <c r="N101" s="12"/>
      <c r="O101" s="12"/>
      <c r="P101" s="1"/>
      <c r="Q101" s="12"/>
      <c r="R101" s="12"/>
      <c r="S101" s="12"/>
      <c r="T101" s="12"/>
      <c r="U101" s="1"/>
      <c r="V101" s="12"/>
      <c r="W101" s="12"/>
    </row>
    <row r="102" spans="1:23" ht="11.25">
      <c r="A102" s="1"/>
      <c r="B102" s="12"/>
      <c r="C102" s="12"/>
      <c r="D102" s="12"/>
      <c r="E102" s="12"/>
      <c r="F102" s="12"/>
      <c r="G102" s="12"/>
      <c r="H102" s="12"/>
      <c r="I102" s="12"/>
      <c r="J102" s="12"/>
      <c r="K102" s="12"/>
      <c r="L102" s="12"/>
      <c r="M102" s="1"/>
      <c r="N102" s="12"/>
      <c r="O102" s="12"/>
      <c r="P102" s="1"/>
      <c r="Q102" s="12"/>
      <c r="R102" s="12"/>
      <c r="S102" s="12"/>
      <c r="T102" s="12"/>
      <c r="U102" s="1"/>
      <c r="V102" s="12"/>
      <c r="W102" s="12"/>
    </row>
    <row r="104" spans="1:23" ht="11.25">
      <c r="A104" s="13"/>
      <c r="B104" s="12"/>
      <c r="C104" s="12"/>
      <c r="D104" s="12"/>
      <c r="E104" s="12"/>
      <c r="F104" s="12"/>
      <c r="G104" s="12"/>
      <c r="H104" s="12"/>
      <c r="I104" s="12"/>
      <c r="J104" s="12"/>
      <c r="K104" s="12"/>
      <c r="L104" s="12"/>
      <c r="M104" s="1"/>
      <c r="N104" s="12"/>
      <c r="O104" s="12"/>
      <c r="P104" s="1"/>
      <c r="Q104" s="12"/>
      <c r="R104" s="12"/>
      <c r="S104" s="12"/>
      <c r="T104" s="12"/>
      <c r="U104" s="1"/>
      <c r="V104" s="12"/>
      <c r="W104" s="12"/>
    </row>
    <row r="105" spans="1:23" ht="11.25">
      <c r="A105" s="13"/>
      <c r="B105" s="12"/>
      <c r="C105" s="12"/>
      <c r="D105" s="12"/>
      <c r="E105" s="12"/>
      <c r="F105" s="12"/>
      <c r="G105" s="12"/>
      <c r="H105" s="12"/>
      <c r="I105" s="12"/>
      <c r="J105" s="12"/>
      <c r="K105" s="12"/>
      <c r="L105" s="12"/>
      <c r="M105" s="1"/>
      <c r="N105" s="12"/>
      <c r="O105" s="12"/>
      <c r="P105" s="1"/>
      <c r="Q105" s="12"/>
      <c r="R105" s="12"/>
      <c r="S105" s="12"/>
      <c r="T105" s="12"/>
      <c r="U105" s="1"/>
      <c r="V105" s="12"/>
      <c r="W105" s="12"/>
    </row>
    <row r="106" spans="1:23" ht="11.25">
      <c r="A106" s="13"/>
      <c r="B106" s="12"/>
      <c r="C106" s="12"/>
      <c r="D106" s="12"/>
      <c r="E106" s="12"/>
      <c r="F106" s="12"/>
      <c r="G106" s="12"/>
      <c r="H106" s="12"/>
      <c r="I106" s="12"/>
      <c r="J106" s="12"/>
      <c r="K106" s="12"/>
      <c r="L106" s="12"/>
      <c r="M106" s="1"/>
      <c r="N106" s="12"/>
      <c r="O106" s="12"/>
      <c r="P106" s="1"/>
      <c r="Q106" s="12"/>
      <c r="R106" s="12"/>
      <c r="S106" s="12"/>
      <c r="T106" s="12"/>
      <c r="U106" s="1"/>
      <c r="V106" s="12"/>
      <c r="W106" s="12"/>
    </row>
    <row r="107" spans="1:23" ht="11.25">
      <c r="A107" s="13"/>
      <c r="B107" s="12"/>
      <c r="C107" s="12"/>
      <c r="D107" s="12"/>
      <c r="E107" s="12"/>
      <c r="F107" s="12"/>
      <c r="G107" s="12"/>
      <c r="H107" s="12"/>
      <c r="I107" s="12"/>
      <c r="J107" s="12"/>
      <c r="K107" s="12"/>
      <c r="L107" s="12"/>
      <c r="M107" s="1"/>
      <c r="N107" s="12"/>
      <c r="O107" s="12"/>
      <c r="P107" s="1"/>
      <c r="Q107" s="12"/>
      <c r="R107" s="12"/>
      <c r="S107" s="12"/>
      <c r="T107" s="12"/>
      <c r="U107" s="1"/>
      <c r="V107" s="12"/>
      <c r="W107" s="12"/>
    </row>
    <row r="109" spans="1:23" ht="11.25">
      <c r="A109" s="13"/>
      <c r="B109" s="12"/>
      <c r="C109" s="12"/>
      <c r="D109" s="12"/>
      <c r="E109" s="12"/>
      <c r="F109" s="12"/>
      <c r="G109" s="12"/>
      <c r="H109" s="12"/>
      <c r="I109" s="12"/>
      <c r="J109" s="12"/>
      <c r="K109" s="12"/>
      <c r="L109" s="12"/>
      <c r="M109" s="1"/>
      <c r="N109" s="12"/>
      <c r="O109" s="12"/>
      <c r="P109" s="1"/>
      <c r="Q109" s="12"/>
      <c r="R109" s="12"/>
      <c r="S109" s="12"/>
      <c r="T109" s="12"/>
      <c r="U109" s="1"/>
      <c r="V109" s="12"/>
      <c r="W109" s="12"/>
    </row>
    <row r="110" spans="1:23" ht="11.25">
      <c r="A110" s="13"/>
      <c r="B110" s="1"/>
      <c r="C110" s="1"/>
      <c r="D110" s="1"/>
      <c r="E110" s="1"/>
      <c r="F110" s="1"/>
      <c r="G110" s="1"/>
      <c r="H110" s="1"/>
      <c r="I110" s="1"/>
      <c r="J110" s="1"/>
      <c r="K110" s="1"/>
      <c r="L110" s="1"/>
      <c r="M110" s="1"/>
      <c r="N110" s="1"/>
      <c r="O110" s="1"/>
      <c r="P110" s="1"/>
      <c r="Q110" s="1"/>
      <c r="R110" s="1"/>
      <c r="S110" s="1"/>
      <c r="T110" s="1"/>
      <c r="U110" s="1"/>
      <c r="V110" s="1"/>
      <c r="W110" s="12"/>
    </row>
    <row r="111" spans="1:23" ht="11.25">
      <c r="A111" s="13"/>
      <c r="B111" s="12"/>
      <c r="C111" s="12"/>
      <c r="D111" s="12"/>
      <c r="E111" s="12"/>
      <c r="F111" s="12"/>
      <c r="G111" s="12"/>
      <c r="H111" s="12"/>
      <c r="I111" s="12"/>
      <c r="J111" s="12"/>
      <c r="K111" s="12"/>
      <c r="L111" s="12"/>
      <c r="M111" s="1"/>
      <c r="N111" s="12"/>
      <c r="O111" s="12"/>
      <c r="P111" s="1"/>
      <c r="Q111" s="12"/>
      <c r="R111" s="12"/>
      <c r="S111" s="12"/>
      <c r="T111" s="12"/>
      <c r="U111" s="1"/>
      <c r="V111" s="12"/>
      <c r="W111" s="12"/>
    </row>
    <row r="112" spans="1:23" ht="11.25">
      <c r="A112" s="13"/>
      <c r="B112" s="12"/>
      <c r="C112" s="12"/>
      <c r="D112" s="12"/>
      <c r="E112" s="12"/>
      <c r="F112" s="12"/>
      <c r="G112" s="12"/>
      <c r="H112" s="12"/>
      <c r="I112" s="12"/>
      <c r="J112" s="12"/>
      <c r="K112" s="12"/>
      <c r="L112" s="12"/>
      <c r="M112" s="1"/>
      <c r="N112" s="12"/>
      <c r="O112" s="12"/>
      <c r="P112" s="1"/>
      <c r="Q112" s="12"/>
      <c r="R112" s="12"/>
      <c r="S112" s="12"/>
      <c r="T112" s="12"/>
      <c r="U112" s="1"/>
      <c r="V112" s="12"/>
      <c r="W112" s="12"/>
    </row>
    <row r="114" spans="1:23" ht="11.25">
      <c r="A114" s="13"/>
      <c r="B114" s="12"/>
      <c r="C114" s="12"/>
      <c r="D114" s="12"/>
      <c r="E114" s="12"/>
      <c r="F114" s="12"/>
      <c r="G114" s="12"/>
      <c r="H114" s="12"/>
      <c r="I114" s="12"/>
      <c r="J114" s="12"/>
      <c r="K114" s="12"/>
      <c r="L114" s="12"/>
      <c r="M114" s="1"/>
      <c r="N114" s="12"/>
      <c r="O114" s="12"/>
      <c r="P114" s="1"/>
      <c r="Q114" s="12"/>
      <c r="R114" s="12"/>
      <c r="S114" s="12"/>
      <c r="T114" s="12"/>
      <c r="U114" s="1"/>
      <c r="V114" s="12"/>
      <c r="W114" s="12"/>
    </row>
    <row r="116" spans="1:23" ht="11.25">
      <c r="A116" s="13"/>
      <c r="B116" s="12"/>
      <c r="C116" s="12"/>
      <c r="D116" s="12"/>
      <c r="E116" s="12"/>
      <c r="F116" s="12"/>
      <c r="G116" s="12"/>
      <c r="H116" s="12"/>
      <c r="I116" s="12"/>
      <c r="J116" s="12"/>
      <c r="K116" s="12"/>
      <c r="L116" s="12"/>
      <c r="M116" s="1"/>
      <c r="N116" s="12"/>
      <c r="O116" s="12"/>
      <c r="P116" s="1"/>
      <c r="Q116" s="12"/>
      <c r="R116" s="12"/>
      <c r="S116" s="12"/>
      <c r="T116" s="12"/>
      <c r="U116" s="1"/>
      <c r="V116" s="12"/>
      <c r="W116" s="12"/>
    </row>
    <row r="117" spans="1:23" ht="11.25">
      <c r="A117" s="13"/>
      <c r="B117" s="12"/>
      <c r="C117" s="12"/>
      <c r="D117" s="12"/>
      <c r="E117" s="12"/>
      <c r="F117" s="12"/>
      <c r="G117" s="12"/>
      <c r="H117" s="12"/>
      <c r="I117" s="12"/>
      <c r="J117" s="12"/>
      <c r="K117" s="12"/>
      <c r="L117" s="12"/>
      <c r="M117" s="1"/>
      <c r="N117" s="12"/>
      <c r="O117" s="12"/>
      <c r="P117" s="1"/>
      <c r="Q117" s="12"/>
      <c r="R117" s="12"/>
      <c r="S117" s="12"/>
      <c r="T117" s="12"/>
      <c r="U117" s="1"/>
      <c r="V117" s="12"/>
      <c r="W117" s="12"/>
    </row>
    <row r="118" spans="1:23" ht="11.25">
      <c r="A118" s="13"/>
      <c r="B118" s="12"/>
      <c r="C118" s="12"/>
      <c r="D118" s="12"/>
      <c r="E118" s="12"/>
      <c r="F118" s="12"/>
      <c r="G118" s="12"/>
      <c r="H118" s="12"/>
      <c r="I118" s="12"/>
      <c r="J118" s="12"/>
      <c r="K118" s="12"/>
      <c r="L118" s="12"/>
      <c r="M118" s="1"/>
      <c r="N118" s="12"/>
      <c r="O118" s="12"/>
      <c r="P118" s="1"/>
      <c r="Q118" s="12"/>
      <c r="R118" s="12"/>
      <c r="S118" s="12"/>
      <c r="T118" s="12"/>
      <c r="U118" s="1"/>
      <c r="V118" s="12"/>
      <c r="W118" s="12"/>
    </row>
    <row r="119" spans="1:24" ht="11.25">
      <c r="A119" s="1"/>
      <c r="B119" s="12"/>
      <c r="C119" s="12"/>
      <c r="D119" s="12"/>
      <c r="E119" s="12"/>
      <c r="F119" s="12"/>
      <c r="G119" s="12"/>
      <c r="H119" s="12"/>
      <c r="I119" s="12"/>
      <c r="J119" s="12"/>
      <c r="K119" s="12"/>
      <c r="L119" s="12"/>
      <c r="M119" s="1"/>
      <c r="N119" s="12"/>
      <c r="O119" s="12"/>
      <c r="P119" s="1"/>
      <c r="Q119" s="12"/>
      <c r="R119" s="12"/>
      <c r="S119" s="12"/>
      <c r="T119" s="12"/>
      <c r="U119" s="1"/>
      <c r="V119" s="12"/>
      <c r="W119" s="12"/>
      <c r="X119" s="1"/>
    </row>
    <row r="120" spans="1:24" ht="11.25">
      <c r="A120" s="1"/>
      <c r="B120" s="12"/>
      <c r="C120" s="12"/>
      <c r="D120" s="12"/>
      <c r="E120" s="12"/>
      <c r="F120" s="12"/>
      <c r="G120" s="12"/>
      <c r="H120" s="12"/>
      <c r="I120" s="12"/>
      <c r="J120" s="12"/>
      <c r="K120" s="12"/>
      <c r="L120" s="12"/>
      <c r="M120" s="1"/>
      <c r="N120" s="12"/>
      <c r="O120" s="12"/>
      <c r="P120" s="1"/>
      <c r="Q120" s="12"/>
      <c r="R120" s="12"/>
      <c r="S120" s="12"/>
      <c r="T120" s="12"/>
      <c r="U120" s="1"/>
      <c r="V120" s="12"/>
      <c r="W120" s="12"/>
      <c r="X120" s="1"/>
    </row>
    <row r="121" spans="1:24" ht="11.25">
      <c r="A121" s="1"/>
      <c r="B121" s="12"/>
      <c r="C121" s="12"/>
      <c r="D121" s="12"/>
      <c r="E121" s="12"/>
      <c r="F121" s="12"/>
      <c r="G121" s="12"/>
      <c r="H121" s="12"/>
      <c r="I121" s="12"/>
      <c r="J121" s="12"/>
      <c r="K121" s="12"/>
      <c r="L121" s="12"/>
      <c r="M121" s="1"/>
      <c r="N121" s="12"/>
      <c r="O121" s="12"/>
      <c r="P121" s="1"/>
      <c r="Q121" s="12"/>
      <c r="R121" s="12"/>
      <c r="S121" s="12"/>
      <c r="T121" s="12"/>
      <c r="U121" s="1"/>
      <c r="V121" s="12"/>
      <c r="W121" s="12"/>
      <c r="X121" s="1"/>
    </row>
    <row r="125" spans="1:24" ht="11.25">
      <c r="A125" s="14"/>
      <c r="B125" s="1"/>
      <c r="C125" s="1"/>
      <c r="D125" s="1"/>
      <c r="E125" s="1"/>
      <c r="F125" s="1"/>
      <c r="G125" s="1"/>
      <c r="H125" s="1"/>
      <c r="I125" s="1"/>
      <c r="J125" s="1"/>
      <c r="K125" s="1"/>
      <c r="L125" s="1"/>
      <c r="M125" s="1"/>
      <c r="N125" s="1"/>
      <c r="O125" s="1"/>
      <c r="P125" s="1"/>
      <c r="Q125" s="1"/>
      <c r="R125" s="1"/>
      <c r="S125" s="1"/>
      <c r="T125" s="1"/>
      <c r="U125" s="1"/>
      <c r="V125" s="1"/>
      <c r="W125" s="1"/>
      <c r="X125" s="1"/>
    </row>
    <row r="133" spans="1:24" ht="11.25">
      <c r="A133" s="1"/>
      <c r="B133" s="1"/>
      <c r="C133" s="1"/>
      <c r="D133" s="1"/>
      <c r="E133" s="1"/>
      <c r="F133" s="1"/>
      <c r="G133" s="1"/>
      <c r="H133" s="1"/>
      <c r="I133" s="1"/>
      <c r="J133" s="1"/>
      <c r="K133" s="1"/>
      <c r="L133" s="1"/>
      <c r="M133" s="1"/>
      <c r="N133" s="1"/>
      <c r="O133" s="1"/>
      <c r="P133" s="1"/>
      <c r="Q133" s="1"/>
      <c r="R133" s="1"/>
      <c r="S133" s="1"/>
      <c r="T133" s="1"/>
      <c r="U133" s="1"/>
      <c r="V133" s="1"/>
      <c r="W133" s="1"/>
      <c r="X133" s="12"/>
    </row>
    <row r="134" spans="1:24" ht="11.25">
      <c r="A134" s="1"/>
      <c r="B134" s="12"/>
      <c r="C134" s="12"/>
      <c r="D134" s="12"/>
      <c r="E134" s="12"/>
      <c r="F134" s="12"/>
      <c r="G134" s="12"/>
      <c r="H134" s="12"/>
      <c r="I134" s="12"/>
      <c r="J134" s="12"/>
      <c r="K134" s="12"/>
      <c r="L134" s="12"/>
      <c r="M134" s="1"/>
      <c r="N134" s="12"/>
      <c r="O134" s="12"/>
      <c r="P134" s="1"/>
      <c r="Q134" s="12"/>
      <c r="R134" s="12"/>
      <c r="S134" s="12"/>
      <c r="T134" s="12"/>
      <c r="U134" s="1"/>
      <c r="V134" s="12"/>
      <c r="W134" s="12"/>
      <c r="X134" s="12"/>
    </row>
    <row r="135" spans="1:24" ht="11.25">
      <c r="A135" s="13"/>
      <c r="B135" s="12"/>
      <c r="C135" s="12"/>
      <c r="D135" s="12"/>
      <c r="E135" s="12"/>
      <c r="F135" s="12"/>
      <c r="G135" s="12"/>
      <c r="H135" s="12"/>
      <c r="I135" s="12"/>
      <c r="J135" s="12"/>
      <c r="K135" s="12"/>
      <c r="L135" s="12"/>
      <c r="M135" s="1"/>
      <c r="N135" s="12"/>
      <c r="O135" s="12"/>
      <c r="P135" s="1"/>
      <c r="Q135" s="12"/>
      <c r="R135" s="12"/>
      <c r="S135" s="12"/>
      <c r="T135" s="12"/>
      <c r="U135" s="1"/>
      <c r="V135" s="12"/>
      <c r="W135" s="12"/>
      <c r="X135" s="12"/>
    </row>
    <row r="136" spans="1:24" ht="11.25">
      <c r="A136" s="13"/>
      <c r="B136" s="12"/>
      <c r="C136" s="12"/>
      <c r="D136" s="12"/>
      <c r="E136" s="12"/>
      <c r="F136" s="12"/>
      <c r="G136" s="12"/>
      <c r="H136" s="12"/>
      <c r="I136" s="12"/>
      <c r="J136" s="12"/>
      <c r="K136" s="12"/>
      <c r="L136" s="12"/>
      <c r="M136" s="1"/>
      <c r="N136" s="12"/>
      <c r="O136" s="12"/>
      <c r="P136" s="1"/>
      <c r="Q136" s="12"/>
      <c r="R136" s="12"/>
      <c r="S136" s="12"/>
      <c r="T136" s="12"/>
      <c r="U136" s="1"/>
      <c r="V136" s="12"/>
      <c r="W136" s="12"/>
      <c r="X136" s="12"/>
    </row>
    <row r="137" spans="1:24" ht="11.25">
      <c r="A137" s="13"/>
      <c r="B137" s="12"/>
      <c r="C137" s="12"/>
      <c r="D137" s="12"/>
      <c r="E137" s="12"/>
      <c r="F137" s="12"/>
      <c r="G137" s="12"/>
      <c r="H137" s="12"/>
      <c r="I137" s="12"/>
      <c r="J137" s="12"/>
      <c r="K137" s="12"/>
      <c r="L137" s="12"/>
      <c r="M137" s="1"/>
      <c r="N137" s="12"/>
      <c r="O137" s="12"/>
      <c r="P137" s="1"/>
      <c r="Q137" s="12"/>
      <c r="R137" s="12"/>
      <c r="S137" s="12"/>
      <c r="T137" s="12"/>
      <c r="U137" s="1"/>
      <c r="V137" s="12"/>
      <c r="W137" s="12"/>
      <c r="X137" s="12"/>
    </row>
    <row r="138" spans="1:24" ht="11.25">
      <c r="A138" s="13"/>
      <c r="B138" s="12"/>
      <c r="C138" s="12"/>
      <c r="D138" s="12"/>
      <c r="E138" s="12"/>
      <c r="F138" s="12"/>
      <c r="G138" s="12"/>
      <c r="H138" s="12"/>
      <c r="I138" s="12"/>
      <c r="J138" s="12"/>
      <c r="K138" s="12"/>
      <c r="L138" s="12"/>
      <c r="M138" s="1"/>
      <c r="N138" s="12"/>
      <c r="O138" s="12"/>
      <c r="P138" s="1"/>
      <c r="Q138" s="12"/>
      <c r="R138" s="12"/>
      <c r="S138" s="12"/>
      <c r="T138" s="12"/>
      <c r="U138" s="1"/>
      <c r="V138" s="12"/>
      <c r="W138" s="12"/>
      <c r="X138" s="12"/>
    </row>
    <row r="139" spans="1:24" ht="11.25">
      <c r="A139" s="13"/>
      <c r="B139" s="12"/>
      <c r="C139" s="12"/>
      <c r="D139" s="12"/>
      <c r="E139" s="12"/>
      <c r="F139" s="12"/>
      <c r="G139" s="12"/>
      <c r="H139" s="12"/>
      <c r="I139" s="12"/>
      <c r="J139" s="12"/>
      <c r="K139" s="12"/>
      <c r="L139" s="12"/>
      <c r="M139" s="1"/>
      <c r="N139" s="12"/>
      <c r="O139" s="12"/>
      <c r="P139" s="1"/>
      <c r="Q139" s="12"/>
      <c r="R139" s="12"/>
      <c r="S139" s="12"/>
      <c r="T139" s="12"/>
      <c r="U139" s="1"/>
      <c r="V139" s="12"/>
      <c r="W139" s="12"/>
      <c r="X139" s="12"/>
    </row>
    <row r="140" spans="1:24" ht="11.25">
      <c r="A140" s="13"/>
      <c r="B140" s="12"/>
      <c r="C140" s="12"/>
      <c r="D140" s="12"/>
      <c r="E140" s="12"/>
      <c r="F140" s="12"/>
      <c r="G140" s="12"/>
      <c r="H140" s="12"/>
      <c r="I140" s="12"/>
      <c r="J140" s="12"/>
      <c r="K140" s="12"/>
      <c r="L140" s="12"/>
      <c r="M140" s="1"/>
      <c r="N140" s="12"/>
      <c r="O140" s="12"/>
      <c r="P140" s="1"/>
      <c r="Q140" s="12"/>
      <c r="R140" s="12"/>
      <c r="S140" s="12"/>
      <c r="T140" s="12"/>
      <c r="U140" s="1"/>
      <c r="V140" s="12"/>
      <c r="W140" s="12"/>
      <c r="X140" s="12"/>
    </row>
    <row r="141" spans="1:24" ht="11.25">
      <c r="A141" s="13"/>
      <c r="B141" s="12"/>
      <c r="C141" s="12"/>
      <c r="D141" s="12"/>
      <c r="E141" s="12"/>
      <c r="F141" s="12"/>
      <c r="G141" s="12"/>
      <c r="H141" s="12"/>
      <c r="I141" s="12"/>
      <c r="J141" s="12"/>
      <c r="K141" s="12"/>
      <c r="L141" s="12"/>
      <c r="M141" s="1"/>
      <c r="N141" s="12"/>
      <c r="O141" s="12"/>
      <c r="P141" s="1"/>
      <c r="Q141" s="12"/>
      <c r="R141" s="12"/>
      <c r="S141" s="12"/>
      <c r="T141" s="12"/>
      <c r="U141" s="1"/>
      <c r="V141" s="12"/>
      <c r="W141" s="12"/>
      <c r="X141" s="12"/>
    </row>
    <row r="142" spans="1:24" ht="11.25">
      <c r="A142" s="13"/>
      <c r="B142" s="12"/>
      <c r="C142" s="12"/>
      <c r="D142" s="12"/>
      <c r="E142" s="12"/>
      <c r="F142" s="12"/>
      <c r="G142" s="12"/>
      <c r="H142" s="12"/>
      <c r="I142" s="12"/>
      <c r="J142" s="12"/>
      <c r="K142" s="12"/>
      <c r="L142" s="12"/>
      <c r="M142" s="1"/>
      <c r="N142" s="12"/>
      <c r="O142" s="12"/>
      <c r="P142" s="1"/>
      <c r="Q142" s="12"/>
      <c r="R142" s="12"/>
      <c r="S142" s="12"/>
      <c r="T142" s="12"/>
      <c r="U142" s="1"/>
      <c r="V142" s="12"/>
      <c r="W142" s="12"/>
      <c r="X142" s="12"/>
    </row>
    <row r="143" spans="1:24" ht="11.25">
      <c r="A143" s="13"/>
      <c r="B143" s="12"/>
      <c r="C143" s="12"/>
      <c r="D143" s="12"/>
      <c r="E143" s="12"/>
      <c r="F143" s="12"/>
      <c r="G143" s="12"/>
      <c r="H143" s="12"/>
      <c r="I143" s="12"/>
      <c r="J143" s="12"/>
      <c r="K143" s="12"/>
      <c r="L143" s="12"/>
      <c r="M143" s="1"/>
      <c r="N143" s="12"/>
      <c r="O143" s="12"/>
      <c r="P143" s="1"/>
      <c r="Q143" s="12"/>
      <c r="R143" s="12"/>
      <c r="S143" s="12"/>
      <c r="T143" s="12"/>
      <c r="U143" s="1"/>
      <c r="V143" s="12"/>
      <c r="W143" s="12"/>
      <c r="X143" s="12"/>
    </row>
    <row r="144" spans="1:24" ht="11.25">
      <c r="A144" s="13"/>
      <c r="B144" s="12"/>
      <c r="C144" s="12"/>
      <c r="D144" s="12"/>
      <c r="E144" s="12"/>
      <c r="F144" s="12"/>
      <c r="G144" s="12"/>
      <c r="H144" s="12"/>
      <c r="I144" s="12"/>
      <c r="J144" s="12"/>
      <c r="K144" s="12"/>
      <c r="L144" s="12"/>
      <c r="M144" s="1"/>
      <c r="N144" s="12"/>
      <c r="O144" s="12"/>
      <c r="P144" s="1"/>
      <c r="Q144" s="12"/>
      <c r="R144" s="12"/>
      <c r="S144" s="12"/>
      <c r="T144" s="12"/>
      <c r="U144" s="1"/>
      <c r="V144" s="12"/>
      <c r="W144" s="12"/>
      <c r="X144" s="12"/>
    </row>
    <row r="145" spans="1:24" ht="11.25">
      <c r="A145" s="13"/>
      <c r="B145" s="12"/>
      <c r="C145" s="12"/>
      <c r="D145" s="12"/>
      <c r="E145" s="12"/>
      <c r="F145" s="12"/>
      <c r="G145" s="12"/>
      <c r="H145" s="12"/>
      <c r="I145" s="12"/>
      <c r="J145" s="12"/>
      <c r="K145" s="12"/>
      <c r="L145" s="12"/>
      <c r="M145" s="1"/>
      <c r="N145" s="12"/>
      <c r="O145" s="12"/>
      <c r="P145" s="1"/>
      <c r="Q145" s="12"/>
      <c r="R145" s="12"/>
      <c r="S145" s="12"/>
      <c r="T145" s="12"/>
      <c r="U145" s="1"/>
      <c r="V145" s="12"/>
      <c r="W145" s="12"/>
      <c r="X145" s="12"/>
    </row>
    <row r="146" spans="1:24" ht="11.25">
      <c r="A146" s="13"/>
      <c r="B146" s="12"/>
      <c r="C146" s="12"/>
      <c r="D146" s="12"/>
      <c r="E146" s="12"/>
      <c r="F146" s="12"/>
      <c r="G146" s="12"/>
      <c r="H146" s="12"/>
      <c r="I146" s="12"/>
      <c r="J146" s="12"/>
      <c r="K146" s="12"/>
      <c r="L146" s="12"/>
      <c r="M146" s="1"/>
      <c r="N146" s="12"/>
      <c r="O146" s="12"/>
      <c r="P146" s="1"/>
      <c r="Q146" s="12"/>
      <c r="R146" s="12"/>
      <c r="S146" s="12"/>
      <c r="T146" s="12"/>
      <c r="U146" s="1"/>
      <c r="V146" s="12"/>
      <c r="W146" s="12"/>
      <c r="X146" s="12"/>
    </row>
    <row r="147" spans="1:24" ht="11.25">
      <c r="A147" s="13"/>
      <c r="B147" s="12"/>
      <c r="C147" s="12"/>
      <c r="D147" s="12"/>
      <c r="E147" s="12"/>
      <c r="F147" s="12"/>
      <c r="G147" s="12"/>
      <c r="H147" s="12"/>
      <c r="I147" s="12"/>
      <c r="J147" s="12"/>
      <c r="K147" s="12"/>
      <c r="L147" s="12"/>
      <c r="M147" s="1"/>
      <c r="N147" s="12"/>
      <c r="O147" s="12"/>
      <c r="P147" s="1"/>
      <c r="Q147" s="12"/>
      <c r="R147" s="12"/>
      <c r="S147" s="12"/>
      <c r="T147" s="12"/>
      <c r="U147" s="1"/>
      <c r="V147" s="12"/>
      <c r="W147" s="12"/>
      <c r="X147" s="12"/>
    </row>
    <row r="148" spans="1:24" ht="11.25">
      <c r="A148" s="13"/>
      <c r="B148" s="12"/>
      <c r="C148" s="12"/>
      <c r="D148" s="12"/>
      <c r="E148" s="12"/>
      <c r="F148" s="12"/>
      <c r="G148" s="12"/>
      <c r="H148" s="12"/>
      <c r="I148" s="12"/>
      <c r="J148" s="12"/>
      <c r="K148" s="12"/>
      <c r="L148" s="12"/>
      <c r="M148" s="1"/>
      <c r="N148" s="12"/>
      <c r="O148" s="12"/>
      <c r="P148" s="1"/>
      <c r="Q148" s="12"/>
      <c r="R148" s="12"/>
      <c r="S148" s="12"/>
      <c r="T148" s="12"/>
      <c r="U148" s="1"/>
      <c r="V148" s="12"/>
      <c r="W148" s="12"/>
      <c r="X148" s="12"/>
    </row>
    <row r="149" spans="1:24" ht="11.25">
      <c r="A149" s="13"/>
      <c r="B149" s="12"/>
      <c r="C149" s="12"/>
      <c r="D149" s="12"/>
      <c r="E149" s="12"/>
      <c r="F149" s="12"/>
      <c r="G149" s="12"/>
      <c r="H149" s="12"/>
      <c r="I149" s="12"/>
      <c r="J149" s="12"/>
      <c r="K149" s="12"/>
      <c r="L149" s="12"/>
      <c r="M149" s="1"/>
      <c r="N149" s="12"/>
      <c r="O149" s="12"/>
      <c r="P149" s="1"/>
      <c r="Q149" s="12"/>
      <c r="R149" s="12"/>
      <c r="S149" s="12"/>
      <c r="T149" s="12"/>
      <c r="U149" s="1"/>
      <c r="V149" s="12"/>
      <c r="W149" s="12"/>
      <c r="X149" s="12"/>
    </row>
    <row r="150" spans="1:24" ht="11.25">
      <c r="A150" s="13"/>
      <c r="B150" s="12"/>
      <c r="C150" s="12"/>
      <c r="D150" s="12"/>
      <c r="E150" s="12"/>
      <c r="F150" s="12"/>
      <c r="G150" s="12"/>
      <c r="H150" s="12"/>
      <c r="I150" s="12"/>
      <c r="J150" s="12"/>
      <c r="K150" s="12"/>
      <c r="L150" s="12"/>
      <c r="M150" s="1"/>
      <c r="N150" s="12"/>
      <c r="O150" s="12"/>
      <c r="P150" s="1"/>
      <c r="Q150" s="12"/>
      <c r="R150" s="12"/>
      <c r="S150" s="12"/>
      <c r="T150" s="12"/>
      <c r="U150" s="1"/>
      <c r="V150" s="12"/>
      <c r="W150" s="12"/>
      <c r="X150" s="12"/>
    </row>
    <row r="151" spans="1:25" ht="11.25">
      <c r="A151" s="1"/>
      <c r="B151" s="12"/>
      <c r="C151" s="12"/>
      <c r="D151" s="12"/>
      <c r="E151" s="12"/>
      <c r="F151" s="12"/>
      <c r="G151" s="12"/>
      <c r="H151" s="12"/>
      <c r="I151" s="12"/>
      <c r="J151" s="12"/>
      <c r="K151" s="12"/>
      <c r="L151" s="12"/>
      <c r="M151" s="1"/>
      <c r="N151" s="12"/>
      <c r="O151" s="12"/>
      <c r="P151" s="1"/>
      <c r="Q151" s="12"/>
      <c r="R151" s="12"/>
      <c r="S151" s="12"/>
      <c r="T151" s="12"/>
      <c r="U151" s="1"/>
      <c r="V151" s="12"/>
      <c r="W151" s="12"/>
      <c r="X151" s="12"/>
      <c r="Y151" s="1"/>
    </row>
    <row r="152" spans="1:25" ht="11.25">
      <c r="A152" s="1"/>
      <c r="B152" s="12"/>
      <c r="C152" s="12"/>
      <c r="D152" s="12"/>
      <c r="E152" s="12"/>
      <c r="F152" s="12"/>
      <c r="G152" s="12"/>
      <c r="H152" s="12"/>
      <c r="I152" s="12"/>
      <c r="J152" s="12"/>
      <c r="K152" s="12"/>
      <c r="L152" s="12"/>
      <c r="M152" s="1"/>
      <c r="N152" s="12"/>
      <c r="O152" s="12"/>
      <c r="P152" s="1"/>
      <c r="Q152" s="12"/>
      <c r="R152" s="12"/>
      <c r="S152" s="12"/>
      <c r="T152" s="12"/>
      <c r="U152" s="1"/>
      <c r="V152" s="12"/>
      <c r="W152" s="12"/>
      <c r="X152" s="12"/>
      <c r="Y152" s="1"/>
    </row>
    <row r="153" spans="1:25" ht="11.25">
      <c r="A153" s="1"/>
      <c r="B153" s="12"/>
      <c r="C153" s="12"/>
      <c r="D153" s="12"/>
      <c r="E153" s="12"/>
      <c r="F153" s="12"/>
      <c r="G153" s="12"/>
      <c r="H153" s="12"/>
      <c r="I153" s="12"/>
      <c r="J153" s="12"/>
      <c r="K153" s="12"/>
      <c r="L153" s="12"/>
      <c r="M153" s="1"/>
      <c r="N153" s="12"/>
      <c r="O153" s="12"/>
      <c r="P153" s="1"/>
      <c r="Q153" s="12"/>
      <c r="R153" s="12"/>
      <c r="S153" s="12"/>
      <c r="T153" s="12"/>
      <c r="U153" s="1"/>
      <c r="V153" s="12"/>
      <c r="W153" s="12"/>
      <c r="X153" s="12"/>
      <c r="Y153" s="1"/>
    </row>
    <row r="154" spans="1:25" ht="11.25">
      <c r="A154" s="1"/>
      <c r="B154" s="12"/>
      <c r="C154" s="12"/>
      <c r="D154" s="12"/>
      <c r="E154" s="12"/>
      <c r="F154" s="12"/>
      <c r="G154" s="12"/>
      <c r="H154" s="12"/>
      <c r="I154" s="12"/>
      <c r="J154" s="12"/>
      <c r="K154" s="12"/>
      <c r="L154" s="12"/>
      <c r="M154" s="1"/>
      <c r="N154" s="12"/>
      <c r="O154" s="12"/>
      <c r="P154" s="1"/>
      <c r="Q154" s="12"/>
      <c r="R154" s="12"/>
      <c r="S154" s="12"/>
      <c r="T154" s="12"/>
      <c r="U154" s="1"/>
      <c r="V154" s="12"/>
      <c r="W154" s="12"/>
      <c r="X154" s="12"/>
      <c r="Y154" s="1"/>
    </row>
    <row r="155" spans="1:25" ht="11.25">
      <c r="A155" s="1"/>
      <c r="B155" s="12"/>
      <c r="C155" s="12"/>
      <c r="D155" s="12"/>
      <c r="E155" s="12"/>
      <c r="F155" s="12"/>
      <c r="G155" s="12"/>
      <c r="H155" s="12"/>
      <c r="I155" s="12"/>
      <c r="J155" s="12"/>
      <c r="K155" s="12"/>
      <c r="L155" s="12"/>
      <c r="M155" s="1"/>
      <c r="N155" s="12"/>
      <c r="O155" s="12"/>
      <c r="P155" s="1"/>
      <c r="Q155" s="12"/>
      <c r="R155" s="12"/>
      <c r="S155" s="12"/>
      <c r="T155" s="12"/>
      <c r="U155" s="1"/>
      <c r="V155" s="12"/>
      <c r="W155" s="12"/>
      <c r="X155" s="12"/>
      <c r="Y155" s="12"/>
    </row>
    <row r="156" spans="1:25" ht="11.25">
      <c r="A156" s="1"/>
      <c r="B156" s="12"/>
      <c r="C156" s="12"/>
      <c r="D156" s="12"/>
      <c r="E156" s="12"/>
      <c r="F156" s="12"/>
      <c r="G156" s="12"/>
      <c r="H156" s="12"/>
      <c r="I156" s="12"/>
      <c r="J156" s="12"/>
      <c r="K156" s="12"/>
      <c r="L156" s="12"/>
      <c r="M156" s="1"/>
      <c r="N156" s="12"/>
      <c r="O156" s="12"/>
      <c r="P156" s="1"/>
      <c r="Q156" s="12"/>
      <c r="R156" s="12"/>
      <c r="S156" s="12"/>
      <c r="T156" s="12"/>
      <c r="U156" s="1"/>
      <c r="V156" s="12"/>
      <c r="W156" s="12"/>
      <c r="X156" s="12"/>
      <c r="Y156" s="1"/>
    </row>
    <row r="157" spans="1:25" ht="11.25">
      <c r="A157" s="1"/>
      <c r="B157" s="12"/>
      <c r="C157" s="12"/>
      <c r="D157" s="12"/>
      <c r="E157" s="12"/>
      <c r="F157" s="12"/>
      <c r="G157" s="12"/>
      <c r="H157" s="12"/>
      <c r="I157" s="12"/>
      <c r="J157" s="12"/>
      <c r="K157" s="12"/>
      <c r="L157" s="12"/>
      <c r="M157" s="1"/>
      <c r="N157" s="12"/>
      <c r="O157" s="12"/>
      <c r="P157" s="1"/>
      <c r="Q157" s="12"/>
      <c r="R157" s="12"/>
      <c r="S157" s="12"/>
      <c r="T157" s="12"/>
      <c r="U157" s="1"/>
      <c r="V157" s="12"/>
      <c r="W157" s="12"/>
      <c r="X157" s="12"/>
      <c r="Y157" s="1"/>
    </row>
    <row r="158" spans="1:25" ht="11.25">
      <c r="A158" s="1"/>
      <c r="B158" s="12"/>
      <c r="C158" s="12"/>
      <c r="D158" s="12"/>
      <c r="E158" s="12"/>
      <c r="F158" s="12"/>
      <c r="G158" s="12"/>
      <c r="H158" s="12"/>
      <c r="I158" s="12"/>
      <c r="J158" s="12"/>
      <c r="K158" s="12"/>
      <c r="L158" s="12"/>
      <c r="M158" s="1"/>
      <c r="N158" s="12"/>
      <c r="O158" s="12"/>
      <c r="P158" s="1"/>
      <c r="Q158" s="12"/>
      <c r="R158" s="12"/>
      <c r="S158" s="12"/>
      <c r="T158" s="12"/>
      <c r="U158" s="1"/>
      <c r="V158" s="12"/>
      <c r="W158" s="12"/>
      <c r="X158" s="12"/>
      <c r="Y158" s="12"/>
    </row>
    <row r="159" spans="1:25" ht="11.25">
      <c r="A159" s="1"/>
      <c r="B159" s="1"/>
      <c r="C159" s="1"/>
      <c r="D159" s="1"/>
      <c r="E159" s="1"/>
      <c r="F159" s="1"/>
      <c r="G159" s="1"/>
      <c r="H159" s="1"/>
      <c r="I159" s="1"/>
      <c r="J159" s="1"/>
      <c r="K159" s="1"/>
      <c r="L159" s="1"/>
      <c r="M159" s="1"/>
      <c r="N159" s="1"/>
      <c r="O159" s="1"/>
      <c r="P159" s="1"/>
      <c r="Q159" s="1"/>
      <c r="R159" s="1"/>
      <c r="S159" s="1"/>
      <c r="T159" s="1"/>
      <c r="U159" s="1"/>
      <c r="V159" s="1"/>
      <c r="W159" s="12"/>
      <c r="X159" s="12"/>
      <c r="Y159" s="12"/>
    </row>
    <row r="160" spans="1:25" ht="11.25">
      <c r="A160" s="1"/>
      <c r="B160" s="12"/>
      <c r="C160" s="12"/>
      <c r="D160" s="12"/>
      <c r="E160" s="12"/>
      <c r="F160" s="12"/>
      <c r="G160" s="12"/>
      <c r="H160" s="12"/>
      <c r="I160" s="12"/>
      <c r="J160" s="12"/>
      <c r="K160" s="12"/>
      <c r="L160" s="12"/>
      <c r="M160" s="1"/>
      <c r="N160" s="12"/>
      <c r="O160" s="12"/>
      <c r="P160" s="1"/>
      <c r="Q160" s="12"/>
      <c r="R160" s="12"/>
      <c r="S160" s="12"/>
      <c r="T160" s="12"/>
      <c r="U160" s="1"/>
      <c r="V160" s="12"/>
      <c r="W160" s="12"/>
      <c r="X160" s="12"/>
      <c r="Y160" s="12"/>
    </row>
    <row r="161" spans="1:25" ht="11.25">
      <c r="A161" s="1"/>
      <c r="B161" s="1"/>
      <c r="C161" s="1"/>
      <c r="D161" s="1"/>
      <c r="E161" s="1"/>
      <c r="F161" s="1"/>
      <c r="G161" s="1"/>
      <c r="H161" s="1"/>
      <c r="I161" s="1"/>
      <c r="J161" s="1"/>
      <c r="K161" s="1"/>
      <c r="L161" s="1"/>
      <c r="M161" s="1"/>
      <c r="N161" s="1"/>
      <c r="O161" s="1"/>
      <c r="P161" s="1"/>
      <c r="Q161" s="1"/>
      <c r="R161" s="1"/>
      <c r="S161" s="1"/>
      <c r="T161" s="1"/>
      <c r="U161" s="1"/>
      <c r="V161" s="1"/>
      <c r="W161" s="12"/>
      <c r="X161" s="12"/>
      <c r="Y161" s="12"/>
    </row>
    <row r="162" spans="1:25" ht="11.25">
      <c r="A162" s="1"/>
      <c r="B162" s="12"/>
      <c r="C162" s="12"/>
      <c r="D162" s="12"/>
      <c r="E162" s="12"/>
      <c r="F162" s="12"/>
      <c r="G162" s="12"/>
      <c r="H162" s="12"/>
      <c r="I162" s="12"/>
      <c r="J162" s="12"/>
      <c r="K162" s="12"/>
      <c r="L162" s="12"/>
      <c r="M162" s="1"/>
      <c r="N162" s="12"/>
      <c r="O162" s="12"/>
      <c r="P162" s="1"/>
      <c r="Q162" s="12"/>
      <c r="R162" s="12"/>
      <c r="S162" s="12"/>
      <c r="T162" s="12"/>
      <c r="U162" s="1"/>
      <c r="V162" s="12"/>
      <c r="W162" s="12"/>
      <c r="X162" s="12"/>
      <c r="Y162" s="12"/>
    </row>
    <row r="163" spans="1:25" ht="11.25">
      <c r="A163" s="12"/>
      <c r="B163" s="12"/>
      <c r="C163" s="12"/>
      <c r="D163" s="12"/>
      <c r="E163" s="12"/>
      <c r="F163" s="12"/>
      <c r="G163" s="12"/>
      <c r="H163" s="12"/>
      <c r="I163" s="12"/>
      <c r="J163" s="12"/>
      <c r="K163" s="12"/>
      <c r="L163" s="12"/>
      <c r="M163" s="1"/>
      <c r="N163" s="12"/>
      <c r="O163" s="12"/>
      <c r="P163" s="1"/>
      <c r="Q163" s="12"/>
      <c r="R163" s="12"/>
      <c r="S163" s="12"/>
      <c r="T163" s="12"/>
      <c r="U163" s="1"/>
      <c r="V163" s="12"/>
      <c r="W163" s="12"/>
      <c r="X163" s="12"/>
      <c r="Y163" s="1"/>
    </row>
    <row r="164" spans="1:25" ht="11.25">
      <c r="A164" s="1"/>
      <c r="B164" s="12"/>
      <c r="C164" s="12"/>
      <c r="D164" s="12"/>
      <c r="E164" s="12"/>
      <c r="F164" s="12"/>
      <c r="G164" s="12"/>
      <c r="H164" s="12"/>
      <c r="I164" s="12"/>
      <c r="J164" s="12"/>
      <c r="K164" s="12"/>
      <c r="L164" s="12"/>
      <c r="M164" s="1"/>
      <c r="N164" s="12"/>
      <c r="O164" s="12"/>
      <c r="P164" s="1"/>
      <c r="Q164" s="12"/>
      <c r="R164" s="12"/>
      <c r="S164" s="12"/>
      <c r="T164" s="12"/>
      <c r="U164" s="1"/>
      <c r="V164" s="12"/>
      <c r="W164" s="12"/>
      <c r="X164" s="12"/>
      <c r="Y164" s="12"/>
    </row>
    <row r="165" spans="1:25" ht="11.25">
      <c r="A165" s="12"/>
      <c r="B165" s="12"/>
      <c r="C165" s="12"/>
      <c r="D165" s="12"/>
      <c r="E165" s="12"/>
      <c r="F165" s="12"/>
      <c r="G165" s="12"/>
      <c r="H165" s="12"/>
      <c r="I165" s="12"/>
      <c r="J165" s="12"/>
      <c r="K165" s="12"/>
      <c r="L165" s="12"/>
      <c r="M165" s="1"/>
      <c r="N165" s="12"/>
      <c r="O165" s="12"/>
      <c r="P165" s="1"/>
      <c r="Q165" s="12"/>
      <c r="R165" s="12"/>
      <c r="S165" s="12"/>
      <c r="T165" s="12"/>
      <c r="U165" s="1"/>
      <c r="V165" s="12"/>
      <c r="W165" s="12"/>
      <c r="X165" s="12"/>
      <c r="Y165" s="12"/>
    </row>
    <row r="166" spans="1:25" ht="11.25">
      <c r="A166" s="1"/>
      <c r="B166" s="12"/>
      <c r="C166" s="12"/>
      <c r="D166" s="12"/>
      <c r="E166" s="12"/>
      <c r="F166" s="12"/>
      <c r="G166" s="12"/>
      <c r="H166" s="12"/>
      <c r="I166" s="12"/>
      <c r="J166" s="12"/>
      <c r="K166" s="12"/>
      <c r="L166" s="12"/>
      <c r="M166" s="1"/>
      <c r="N166" s="12"/>
      <c r="O166" s="12"/>
      <c r="P166" s="1"/>
      <c r="Q166" s="12"/>
      <c r="R166" s="12"/>
      <c r="S166" s="12"/>
      <c r="T166" s="12"/>
      <c r="U166" s="1"/>
      <c r="V166" s="12"/>
      <c r="W166" s="12"/>
      <c r="X166" s="12"/>
      <c r="Y166" s="12"/>
    </row>
    <row r="167" spans="1:25" ht="11.25">
      <c r="A167" s="12"/>
      <c r="B167" s="12"/>
      <c r="C167" s="12"/>
      <c r="D167" s="12"/>
      <c r="E167" s="12"/>
      <c r="F167" s="12"/>
      <c r="G167" s="12"/>
      <c r="H167" s="12"/>
      <c r="I167" s="12"/>
      <c r="J167" s="12"/>
      <c r="K167" s="12"/>
      <c r="L167" s="12"/>
      <c r="M167" s="1"/>
      <c r="N167" s="12"/>
      <c r="O167" s="12"/>
      <c r="P167" s="1"/>
      <c r="Q167" s="12"/>
      <c r="R167" s="12"/>
      <c r="S167" s="12"/>
      <c r="T167" s="12"/>
      <c r="U167" s="1"/>
      <c r="V167" s="12"/>
      <c r="W167" s="12"/>
      <c r="X167" s="12"/>
      <c r="Y167" s="12"/>
    </row>
    <row r="168" spans="1:25" ht="11.25">
      <c r="A168" s="1"/>
      <c r="B168" s="12"/>
      <c r="C168" s="12"/>
      <c r="D168" s="12"/>
      <c r="E168" s="12"/>
      <c r="F168" s="12"/>
      <c r="G168" s="12"/>
      <c r="H168" s="12"/>
      <c r="I168" s="12"/>
      <c r="J168" s="12"/>
      <c r="K168" s="12"/>
      <c r="L168" s="12"/>
      <c r="M168" s="1"/>
      <c r="N168" s="12"/>
      <c r="O168" s="12"/>
      <c r="P168" s="1"/>
      <c r="Q168" s="12"/>
      <c r="R168" s="12"/>
      <c r="S168" s="12"/>
      <c r="T168" s="12"/>
      <c r="U168" s="1"/>
      <c r="V168" s="12"/>
      <c r="W168" s="12"/>
      <c r="X168" s="12"/>
      <c r="Y168" s="12"/>
    </row>
    <row r="169" spans="1:25" ht="11.25">
      <c r="A169" s="1"/>
      <c r="B169" s="12"/>
      <c r="C169" s="12"/>
      <c r="D169" s="12"/>
      <c r="E169" s="12"/>
      <c r="F169" s="12"/>
      <c r="G169" s="12"/>
      <c r="H169" s="12"/>
      <c r="I169" s="12"/>
      <c r="J169" s="12"/>
      <c r="K169" s="12"/>
      <c r="L169" s="12"/>
      <c r="M169" s="1"/>
      <c r="N169" s="12"/>
      <c r="O169" s="12"/>
      <c r="P169" s="1"/>
      <c r="Q169" s="12"/>
      <c r="R169" s="12"/>
      <c r="S169" s="12"/>
      <c r="T169" s="12"/>
      <c r="U169" s="1"/>
      <c r="V169" s="12"/>
      <c r="W169" s="12"/>
      <c r="X169" s="12"/>
      <c r="Y169" s="1"/>
    </row>
    <row r="170" spans="1:25" ht="11.25">
      <c r="A170" s="1"/>
      <c r="B170" s="12"/>
      <c r="C170" s="12"/>
      <c r="D170" s="12"/>
      <c r="E170" s="12"/>
      <c r="F170" s="12"/>
      <c r="G170" s="12"/>
      <c r="H170" s="12"/>
      <c r="I170" s="12"/>
      <c r="J170" s="12"/>
      <c r="K170" s="12"/>
      <c r="L170" s="12"/>
      <c r="M170" s="1"/>
      <c r="N170" s="12"/>
      <c r="O170" s="12"/>
      <c r="P170" s="1"/>
      <c r="Q170" s="12"/>
      <c r="R170" s="12"/>
      <c r="S170" s="12"/>
      <c r="T170" s="12"/>
      <c r="U170" s="1"/>
      <c r="V170" s="12"/>
      <c r="W170" s="12"/>
      <c r="X170" s="12"/>
      <c r="Y170" s="1"/>
    </row>
    <row r="171" spans="1:25" ht="11.25">
      <c r="A171" s="1"/>
      <c r="B171" s="12"/>
      <c r="C171" s="12"/>
      <c r="D171" s="12"/>
      <c r="E171" s="12"/>
      <c r="F171" s="12"/>
      <c r="G171" s="12"/>
      <c r="H171" s="12"/>
      <c r="I171" s="12"/>
      <c r="J171" s="12"/>
      <c r="K171" s="12"/>
      <c r="L171" s="12"/>
      <c r="M171" s="1"/>
      <c r="N171" s="12"/>
      <c r="O171" s="12"/>
      <c r="P171" s="1"/>
      <c r="Q171" s="12"/>
      <c r="R171" s="12"/>
      <c r="S171" s="12"/>
      <c r="T171" s="12"/>
      <c r="U171" s="1"/>
      <c r="V171" s="12"/>
      <c r="W171" s="12"/>
      <c r="X171" s="12"/>
      <c r="Y171" s="12"/>
    </row>
    <row r="172" spans="1:25" ht="11.25">
      <c r="A172" s="1"/>
      <c r="B172" s="12"/>
      <c r="C172" s="12"/>
      <c r="D172" s="12"/>
      <c r="E172" s="12"/>
      <c r="F172" s="12"/>
      <c r="G172" s="12"/>
      <c r="H172" s="12"/>
      <c r="I172" s="12"/>
      <c r="J172" s="12"/>
      <c r="K172" s="12"/>
      <c r="L172" s="12"/>
      <c r="M172" s="1"/>
      <c r="N172" s="12"/>
      <c r="O172" s="12"/>
      <c r="P172" s="1"/>
      <c r="Q172" s="12"/>
      <c r="R172" s="12"/>
      <c r="S172" s="12"/>
      <c r="T172" s="12"/>
      <c r="U172" s="1"/>
      <c r="V172" s="12"/>
      <c r="W172" s="12"/>
      <c r="X172" s="12"/>
      <c r="Y172" s="12"/>
    </row>
    <row r="173" spans="1:25" ht="11.25">
      <c r="A173" s="1"/>
      <c r="B173" s="12"/>
      <c r="C173" s="12"/>
      <c r="D173" s="12"/>
      <c r="E173" s="12"/>
      <c r="F173" s="12"/>
      <c r="G173" s="12"/>
      <c r="H173" s="12"/>
      <c r="I173" s="12"/>
      <c r="J173" s="12"/>
      <c r="K173" s="12"/>
      <c r="L173" s="12"/>
      <c r="M173" s="1"/>
      <c r="N173" s="12"/>
      <c r="O173" s="12"/>
      <c r="P173" s="1"/>
      <c r="Q173" s="12"/>
      <c r="R173" s="12"/>
      <c r="S173" s="12"/>
      <c r="T173" s="12"/>
      <c r="U173" s="1"/>
      <c r="V173" s="12"/>
      <c r="W173" s="12"/>
      <c r="X173" s="12"/>
      <c r="Y173" s="12"/>
    </row>
    <row r="174" spans="1:25" ht="11.25">
      <c r="A174" s="1"/>
      <c r="B174" s="12"/>
      <c r="C174" s="12"/>
      <c r="D174" s="12"/>
      <c r="E174" s="12"/>
      <c r="F174" s="12"/>
      <c r="G174" s="12"/>
      <c r="H174" s="12"/>
      <c r="I174" s="12"/>
      <c r="J174" s="12"/>
      <c r="K174" s="12"/>
      <c r="L174" s="12"/>
      <c r="M174" s="1"/>
      <c r="N174" s="12"/>
      <c r="O174" s="12"/>
      <c r="P174" s="1"/>
      <c r="Q174" s="12"/>
      <c r="R174" s="12"/>
      <c r="S174" s="12"/>
      <c r="T174" s="12"/>
      <c r="U174" s="1"/>
      <c r="V174" s="12"/>
      <c r="W174" s="12"/>
      <c r="X174" s="12"/>
      <c r="Y174" s="1"/>
    </row>
    <row r="175" spans="1:25" ht="11.25">
      <c r="A175" s="1"/>
      <c r="B175" s="1"/>
      <c r="C175" s="1"/>
      <c r="D175" s="1"/>
      <c r="E175" s="1"/>
      <c r="F175" s="1"/>
      <c r="G175" s="1"/>
      <c r="H175" s="1"/>
      <c r="I175" s="1"/>
      <c r="J175" s="1"/>
      <c r="K175" s="1"/>
      <c r="L175" s="1"/>
      <c r="M175" s="1"/>
      <c r="N175" s="1"/>
      <c r="O175" s="1"/>
      <c r="P175" s="1"/>
      <c r="Q175" s="1"/>
      <c r="R175" s="1"/>
      <c r="S175" s="1"/>
      <c r="T175" s="1"/>
      <c r="U175" s="1"/>
      <c r="V175" s="1"/>
      <c r="W175" s="1"/>
      <c r="X175" s="12"/>
      <c r="Y175" s="12"/>
    </row>
    <row r="176" spans="1:25" ht="11.25">
      <c r="A176" s="1"/>
      <c r="B176" s="1"/>
      <c r="C176" s="1"/>
      <c r="D176" s="1"/>
      <c r="E176" s="1"/>
      <c r="F176" s="1"/>
      <c r="G176" s="1"/>
      <c r="H176" s="1"/>
      <c r="I176" s="1"/>
      <c r="J176" s="1"/>
      <c r="K176" s="1"/>
      <c r="L176" s="1"/>
      <c r="M176" s="1"/>
      <c r="N176" s="1"/>
      <c r="O176" s="1"/>
      <c r="P176" s="1"/>
      <c r="Q176" s="1"/>
      <c r="R176" s="1"/>
      <c r="S176" s="1"/>
      <c r="T176" s="1"/>
      <c r="U176" s="1"/>
      <c r="V176" s="1"/>
      <c r="W176" s="1"/>
      <c r="X176" s="12"/>
      <c r="Y176" s="12"/>
    </row>
    <row r="177" spans="1:25" ht="11.25">
      <c r="A177" s="1"/>
      <c r="B177" s="1"/>
      <c r="C177" s="1"/>
      <c r="D177" s="1"/>
      <c r="E177" s="1"/>
      <c r="F177" s="1"/>
      <c r="G177" s="1"/>
      <c r="H177" s="1"/>
      <c r="I177" s="1"/>
      <c r="J177" s="1"/>
      <c r="K177" s="1"/>
      <c r="L177" s="1"/>
      <c r="M177" s="1"/>
      <c r="N177" s="1"/>
      <c r="O177" s="1"/>
      <c r="P177" s="1"/>
      <c r="Q177" s="1"/>
      <c r="R177" s="1"/>
      <c r="S177" s="1"/>
      <c r="T177" s="1"/>
      <c r="U177" s="1"/>
      <c r="V177" s="1"/>
      <c r="W177" s="1"/>
      <c r="X177" s="12"/>
      <c r="Y177" s="12"/>
    </row>
    <row r="178" spans="1:25" ht="11.25">
      <c r="A178" s="1"/>
      <c r="B178" s="1"/>
      <c r="C178" s="1"/>
      <c r="D178" s="1"/>
      <c r="E178" s="1"/>
      <c r="F178" s="1"/>
      <c r="G178" s="1"/>
      <c r="H178" s="1"/>
      <c r="I178" s="1"/>
      <c r="J178" s="1"/>
      <c r="K178" s="1"/>
      <c r="L178" s="1"/>
      <c r="M178" s="1"/>
      <c r="N178" s="1"/>
      <c r="O178" s="1"/>
      <c r="P178" s="1"/>
      <c r="Q178" s="1"/>
      <c r="R178" s="1"/>
      <c r="S178" s="1"/>
      <c r="T178" s="1"/>
      <c r="U178" s="1"/>
      <c r="V178" s="1"/>
      <c r="W178" s="1"/>
      <c r="X178" s="12"/>
      <c r="Y178" s="12"/>
    </row>
    <row r="179" spans="1:25" ht="11.25">
      <c r="A179" s="1"/>
      <c r="B179" s="1"/>
      <c r="C179" s="1"/>
      <c r="D179" s="1"/>
      <c r="E179" s="1"/>
      <c r="F179" s="1"/>
      <c r="G179" s="1"/>
      <c r="H179" s="1"/>
      <c r="I179" s="1"/>
      <c r="J179" s="1"/>
      <c r="K179" s="1"/>
      <c r="L179" s="1"/>
      <c r="M179" s="1"/>
      <c r="N179" s="1"/>
      <c r="O179" s="1"/>
      <c r="P179" s="1"/>
      <c r="Q179" s="1"/>
      <c r="R179" s="1"/>
      <c r="S179" s="1"/>
      <c r="T179" s="1"/>
      <c r="U179" s="1"/>
      <c r="V179" s="1"/>
      <c r="W179" s="1"/>
      <c r="X179" s="12"/>
      <c r="Y179" s="12"/>
    </row>
    <row r="180" spans="1:25" ht="11.25">
      <c r="A180" s="1"/>
      <c r="B180" s="1"/>
      <c r="C180" s="1"/>
      <c r="D180" s="1"/>
      <c r="E180" s="1"/>
      <c r="F180" s="1"/>
      <c r="G180" s="1"/>
      <c r="H180" s="1"/>
      <c r="I180" s="1"/>
      <c r="J180" s="1"/>
      <c r="K180" s="1"/>
      <c r="L180" s="1"/>
      <c r="M180" s="1"/>
      <c r="N180" s="1"/>
      <c r="O180" s="1"/>
      <c r="P180" s="1"/>
      <c r="Q180" s="1"/>
      <c r="R180" s="1"/>
      <c r="S180" s="1"/>
      <c r="T180" s="1"/>
      <c r="U180" s="1"/>
      <c r="V180" s="1"/>
      <c r="W180" s="1"/>
      <c r="X180" s="12"/>
      <c r="Y180" s="12"/>
    </row>
    <row r="190" spans="1:25" ht="11.25">
      <c r="A190" s="13"/>
      <c r="B190" s="13"/>
      <c r="C190" s="13"/>
      <c r="D190" s="13"/>
      <c r="E190" s="13"/>
      <c r="F190" s="13"/>
      <c r="G190" s="13"/>
      <c r="H190" s="13"/>
      <c r="I190" s="13"/>
      <c r="J190" s="13"/>
      <c r="K190" s="13"/>
      <c r="L190" s="13"/>
      <c r="M190" s="13"/>
      <c r="N190" s="13"/>
      <c r="O190" s="13"/>
      <c r="P190" s="13"/>
      <c r="Q190" s="13"/>
      <c r="R190" s="13"/>
      <c r="S190" s="13"/>
      <c r="T190" s="13"/>
      <c r="U190" s="13"/>
      <c r="V190" s="13"/>
      <c r="W190" s="1"/>
      <c r="X190" s="12"/>
      <c r="Y190" s="12"/>
    </row>
    <row r="191" spans="1:25" ht="11.25">
      <c r="A191" s="13"/>
      <c r="B191" s="13"/>
      <c r="C191" s="13"/>
      <c r="D191" s="13"/>
      <c r="E191" s="13"/>
      <c r="F191" s="13"/>
      <c r="G191" s="13"/>
      <c r="H191" s="13"/>
      <c r="I191" s="13"/>
      <c r="J191" s="13"/>
      <c r="K191" s="13"/>
      <c r="L191" s="13"/>
      <c r="M191" s="13"/>
      <c r="N191" s="13"/>
      <c r="O191" s="13"/>
      <c r="P191" s="13"/>
      <c r="Q191" s="13"/>
      <c r="R191" s="13"/>
      <c r="S191" s="13"/>
      <c r="T191" s="13"/>
      <c r="U191" s="13"/>
      <c r="V191" s="13"/>
      <c r="W191" s="1"/>
      <c r="X191" s="12"/>
      <c r="Y191" s="12"/>
    </row>
    <row r="192" spans="1:25" ht="11.25">
      <c r="A192" s="13"/>
      <c r="B192" s="13"/>
      <c r="C192" s="13"/>
      <c r="D192" s="13"/>
      <c r="E192" s="13"/>
      <c r="F192" s="13"/>
      <c r="G192" s="13"/>
      <c r="H192" s="13"/>
      <c r="I192" s="13"/>
      <c r="J192" s="13"/>
      <c r="K192" s="13"/>
      <c r="L192" s="13"/>
      <c r="M192" s="13"/>
      <c r="N192" s="13"/>
      <c r="O192" s="13"/>
      <c r="P192" s="13"/>
      <c r="Q192" s="13"/>
      <c r="R192" s="13"/>
      <c r="S192" s="13"/>
      <c r="T192" s="13"/>
      <c r="U192" s="13"/>
      <c r="V192" s="13"/>
      <c r="W192" s="12"/>
      <c r="X192" s="12"/>
      <c r="Y192" s="12"/>
    </row>
    <row r="193" spans="1:25" ht="11.25">
      <c r="A193" s="13"/>
      <c r="B193" s="13"/>
      <c r="C193" s="13"/>
      <c r="D193" s="13"/>
      <c r="E193" s="13"/>
      <c r="F193" s="13"/>
      <c r="G193" s="13"/>
      <c r="H193" s="13"/>
      <c r="I193" s="13"/>
      <c r="J193" s="13"/>
      <c r="K193" s="13"/>
      <c r="L193" s="13"/>
      <c r="M193" s="13"/>
      <c r="N193" s="13"/>
      <c r="O193" s="13"/>
      <c r="P193" s="13"/>
      <c r="Q193" s="13"/>
      <c r="R193" s="13"/>
      <c r="S193" s="13"/>
      <c r="T193" s="13"/>
      <c r="U193" s="13"/>
      <c r="V193" s="13"/>
      <c r="W193" s="12"/>
      <c r="X193" s="12"/>
      <c r="Y193" s="12"/>
    </row>
    <row r="194" spans="1:25" ht="11.25">
      <c r="A194" s="13"/>
      <c r="B194" s="13"/>
      <c r="C194" s="13"/>
      <c r="D194" s="13"/>
      <c r="E194" s="13"/>
      <c r="F194" s="13"/>
      <c r="G194" s="13"/>
      <c r="H194" s="13"/>
      <c r="I194" s="13"/>
      <c r="J194" s="13"/>
      <c r="K194" s="13"/>
      <c r="L194" s="13"/>
      <c r="M194" s="13"/>
      <c r="N194" s="13"/>
      <c r="O194" s="13"/>
      <c r="P194" s="13"/>
      <c r="Q194" s="13"/>
      <c r="R194" s="13"/>
      <c r="S194" s="13"/>
      <c r="T194" s="13"/>
      <c r="U194" s="13"/>
      <c r="V194" s="13"/>
      <c r="W194" s="12"/>
      <c r="X194" s="12"/>
      <c r="Y194" s="12"/>
    </row>
    <row r="195" spans="1:25" ht="11.25">
      <c r="A195" s="13"/>
      <c r="B195" s="13"/>
      <c r="C195" s="13"/>
      <c r="D195" s="13"/>
      <c r="E195" s="13"/>
      <c r="F195" s="13"/>
      <c r="G195" s="13"/>
      <c r="H195" s="13"/>
      <c r="I195" s="13"/>
      <c r="J195" s="13"/>
      <c r="K195" s="13"/>
      <c r="L195" s="13"/>
      <c r="M195" s="13"/>
      <c r="N195" s="13"/>
      <c r="O195" s="13"/>
      <c r="P195" s="13"/>
      <c r="Q195" s="13"/>
      <c r="R195" s="13"/>
      <c r="S195" s="13"/>
      <c r="T195" s="13"/>
      <c r="U195" s="13"/>
      <c r="V195" s="13"/>
      <c r="W195" s="12"/>
      <c r="X195" s="12"/>
      <c r="Y195" s="12"/>
    </row>
    <row r="196" spans="1:25" ht="11.25">
      <c r="A196" s="13"/>
      <c r="B196" s="13"/>
      <c r="C196" s="13"/>
      <c r="D196" s="13"/>
      <c r="E196" s="13"/>
      <c r="F196" s="13"/>
      <c r="G196" s="13"/>
      <c r="H196" s="13"/>
      <c r="I196" s="13"/>
      <c r="J196" s="13"/>
      <c r="K196" s="13"/>
      <c r="L196" s="13"/>
      <c r="M196" s="13"/>
      <c r="N196" s="13"/>
      <c r="O196" s="13"/>
      <c r="P196" s="13"/>
      <c r="Q196" s="13"/>
      <c r="R196" s="13"/>
      <c r="S196" s="13"/>
      <c r="T196" s="13"/>
      <c r="U196" s="13"/>
      <c r="V196" s="13"/>
      <c r="W196" s="12"/>
      <c r="X196" s="12"/>
      <c r="Y196" s="12"/>
    </row>
    <row r="197" spans="1:25" ht="11.25">
      <c r="A197" s="13"/>
      <c r="B197" s="13"/>
      <c r="C197" s="13"/>
      <c r="D197" s="13"/>
      <c r="E197" s="13"/>
      <c r="F197" s="13"/>
      <c r="G197" s="13"/>
      <c r="H197" s="13"/>
      <c r="I197" s="13"/>
      <c r="J197" s="13"/>
      <c r="K197" s="13"/>
      <c r="L197" s="13"/>
      <c r="M197" s="13"/>
      <c r="N197" s="13"/>
      <c r="O197" s="13"/>
      <c r="P197" s="13"/>
      <c r="Q197" s="13"/>
      <c r="R197" s="13"/>
      <c r="S197" s="13"/>
      <c r="T197" s="13"/>
      <c r="U197" s="13"/>
      <c r="V197" s="13"/>
      <c r="W197" s="12"/>
      <c r="X197" s="12"/>
      <c r="Y197" s="12"/>
    </row>
    <row r="198" spans="1:25" ht="11.25">
      <c r="A198" s="13"/>
      <c r="B198" s="13"/>
      <c r="C198" s="13"/>
      <c r="D198" s="13"/>
      <c r="E198" s="13"/>
      <c r="F198" s="13"/>
      <c r="G198" s="13"/>
      <c r="H198" s="13"/>
      <c r="I198" s="13"/>
      <c r="J198" s="13"/>
      <c r="K198" s="13"/>
      <c r="L198" s="13"/>
      <c r="M198" s="13"/>
      <c r="N198" s="13"/>
      <c r="O198" s="13"/>
      <c r="P198" s="13"/>
      <c r="Q198" s="13"/>
      <c r="R198" s="13"/>
      <c r="S198" s="13"/>
      <c r="T198" s="13"/>
      <c r="U198" s="13"/>
      <c r="V198" s="13"/>
      <c r="W198" s="12"/>
      <c r="X198" s="12"/>
      <c r="Y198" s="12"/>
    </row>
  </sheetData>
  <sheetProtection/>
  <mergeCells count="5">
    <mergeCell ref="A90:AJ90"/>
    <mergeCell ref="A91:AJ91"/>
    <mergeCell ref="A80:AB80"/>
    <mergeCell ref="A88:AM88"/>
    <mergeCell ref="AD2:AM2"/>
  </mergeCells>
  <printOptions/>
  <pageMargins left="0.5" right="0.267" top="0.5" bottom="0.5" header="0.5" footer="0.25"/>
  <pageSetup fitToHeight="1" fitToWidth="1" horizontalDpi="600" verticalDpi="600" orientation="portrait" scale="81" r:id="rId1"/>
  <headerFooter alignWithMargins="0">
    <oddFooter>&amp;CPage &amp;P&amp;RApril 12,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Sakacs, George - FSA, Washington, DC</cp:lastModifiedBy>
  <cp:lastPrinted>2013-04-12T14:13:21Z</cp:lastPrinted>
  <dcterms:created xsi:type="dcterms:W3CDTF">2005-02-07T17:59:26Z</dcterms:created>
  <dcterms:modified xsi:type="dcterms:W3CDTF">2013-04-12T14:14:39Z</dcterms:modified>
  <cp:category/>
  <cp:version/>
  <cp:contentType/>
  <cp:contentStatus/>
</cp:coreProperties>
</file>