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190" activeTab="1"/>
  </bookViews>
  <sheets>
    <sheet name="Full Dollars" sheetId="1" r:id="rId1"/>
    <sheet name="000s Dollars" sheetId="2" r:id="rId2"/>
  </sheets>
  <definedNames>
    <definedName name="_xlnm.Print_Area" localSheetId="1">'000s Dollars'!$A$1:$M$235</definedName>
    <definedName name="_xlnm.Print_Area" localSheetId="0">'Full Dollars'!$A$4:$H$140</definedName>
    <definedName name="_xlnm.Print_Titles" localSheetId="1">'000s Dollars'!$1:$4</definedName>
    <definedName name="_xlnm.Print_Titles" localSheetId="0">'Full Dollars'!$1:$4</definedName>
  </definedNames>
  <calcPr fullCalcOnLoad="1"/>
</workbook>
</file>

<file path=xl/sharedStrings.xml><?xml version="1.0" encoding="utf-8"?>
<sst xmlns="http://schemas.openxmlformats.org/spreadsheetml/2006/main" count="348" uniqueCount="284">
  <si>
    <t>Corn</t>
  </si>
  <si>
    <t>Sorghum</t>
  </si>
  <si>
    <t>Barley</t>
  </si>
  <si>
    <t>Oats</t>
  </si>
  <si>
    <t>Total Feed Grains</t>
  </si>
  <si>
    <t>Wheat</t>
  </si>
  <si>
    <t>Rice</t>
  </si>
  <si>
    <t>Upland Cotton</t>
  </si>
  <si>
    <t>FY 2002</t>
  </si>
  <si>
    <t>CROP YEAR</t>
  </si>
  <si>
    <t>COMMODITY</t>
  </si>
  <si>
    <t>TOTAL</t>
  </si>
  <si>
    <t>TOTAL FY</t>
  </si>
  <si>
    <t>Total CY</t>
  </si>
  <si>
    <t>FY 2003</t>
  </si>
  <si>
    <t>Peanuts</t>
  </si>
  <si>
    <t>Soybeans</t>
  </si>
  <si>
    <t>Sunflower Seed Oil</t>
  </si>
  <si>
    <t>Flaxseed</t>
  </si>
  <si>
    <t>Canola</t>
  </si>
  <si>
    <t>Rapeseed</t>
  </si>
  <si>
    <t>Mustard Seed</t>
  </si>
  <si>
    <t>Safflower Seed</t>
  </si>
  <si>
    <t>Crambe</t>
  </si>
  <si>
    <t>Sunflower Seed Non-oil</t>
  </si>
  <si>
    <t>Total Commodities</t>
  </si>
  <si>
    <t>FY 2004</t>
  </si>
  <si>
    <t>FY 2005</t>
  </si>
  <si>
    <t>Sesame Seed</t>
  </si>
  <si>
    <t>CCC Direct Payments</t>
  </si>
  <si>
    <t>FY 2002 through 2005</t>
  </si>
  <si>
    <t>(Full Dollars)</t>
  </si>
  <si>
    <t>FY 2006</t>
  </si>
  <si>
    <t>(000s Dollars)</t>
  </si>
  <si>
    <t>FY 2007</t>
  </si>
  <si>
    <t>FY 2008</t>
  </si>
  <si>
    <t>FY 2009</t>
  </si>
  <si>
    <t>FY 2010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</si>
  <si>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</si>
  <si>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</si>
  <si>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</si>
  <si>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</si>
  <si>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</si>
  <si>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</si>
  <si>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</si>
  <si>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</si>
  <si>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</si>
  <si>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</si>
  <si>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</si>
  <si>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</si>
  <si>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</si>
  <si>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</si>
  <si>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</si>
  <si>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</si>
  <si>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</si>
  <si>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</si>
  <si>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</si>
  <si>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</si>
  <si>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</si>
  <si>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</si>
  <si>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</si>
  <si>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</si>
  <si>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</si>
  <si>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</si>
  <si>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</si>
  <si>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</si>
  <si>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</si>
  <si>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</si>
  <si>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</si>
  <si>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</si>
  <si>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</si>
  <si>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</si>
  <si>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</si>
  <si>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</si>
  <si>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</si>
  <si>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</si>
  <si>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</si>
  <si>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</si>
  <si>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</si>
  <si>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</si>
  <si>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</si>
  <si>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</si>
  <si>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</si>
  <si>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</si>
  <si>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</si>
  <si>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</si>
  <si>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</si>
  <si>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</si>
  <si>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</si>
  <si>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</si>
  <si>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</si>
  <si>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</si>
  <si>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</si>
  <si>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</si>
  <si>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</si>
  <si>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</si>
  <si>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</si>
  <si>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</si>
  <si>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</si>
  <si>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</si>
  <si>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</si>
  <si>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</si>
  <si>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</si>
  <si>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</si>
  <si>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</si>
  <si>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</si>
  <si>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</si>
  <si>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</si>
  <si>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</si>
  <si>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</si>
  <si>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</si>
  <si>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</si>
  <si>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</si>
  <si>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</si>
  <si>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</si>
  <si>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</si>
  <si>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</si>
  <si>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</si>
  <si>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</si>
  <si>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</si>
  <si>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</si>
  <si>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</si>
  <si>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</si>
  <si>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</si>
  <si>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</si>
  <si>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</si>
  <si>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</si>
  <si>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</si>
  <si>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</si>
  <si>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</si>
  <si>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</si>
  <si>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</si>
  <si>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</si>
  <si>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</si>
  <si>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</si>
  <si>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</si>
  <si>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</si>
  <si>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</si>
  <si>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</si>
  <si>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</si>
  <si>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</si>
  <si>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</si>
  <si>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</si>
  <si>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</si>
  <si>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</si>
  <si>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</si>
  <si>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</si>
  <si>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</si>
  <si>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</si>
  <si>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</si>
  <si>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</si>
  <si>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</si>
  <si>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</si>
  <si>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</si>
  <si>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</si>
  <si>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</si>
  <si>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</si>
  <si>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</si>
  <si>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</si>
  <si>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</si>
  <si>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</si>
  <si>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</si>
  <si>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</si>
  <si>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</si>
  <si>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</si>
  <si>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</si>
  <si>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</si>
  <si>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</si>
  <si>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</si>
  <si>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</si>
  <si>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</si>
  <si>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</si>
  <si>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</si>
  <si>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</si>
  <si>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</si>
  <si>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</si>
  <si>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</si>
  <si>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</si>
  <si>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</si>
  <si>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</si>
  <si>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</si>
  <si>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</si>
  <si>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</si>
  <si>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</si>
  <si>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</si>
  <si>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</si>
  <si>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</si>
  <si>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</si>
  <si>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</si>
  <si>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</si>
  <si>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</si>
  <si>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</si>
  <si>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</si>
  <si>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</si>
  <si>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</si>
  <si>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</si>
  <si>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</si>
  <si>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</si>
  <si>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</si>
  <si>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</si>
  <si>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</si>
  <si>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</si>
  <si>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</si>
  <si>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</si>
  <si>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</si>
  <si>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</si>
  <si>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</si>
  <si>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</si>
  <si>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</si>
  <si>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</si>
  <si>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</si>
  <si>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</si>
  <si>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</si>
  <si>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</si>
  <si>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</si>
  <si>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</si>
  <si>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</si>
  <si>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</si>
  <si>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</si>
  <si>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</si>
  <si>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</si>
  <si>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</si>
  <si>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</si>
  <si>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</si>
  <si>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</si>
  <si>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</si>
  <si>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</si>
  <si>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</si>
  <si>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</si>
  <si>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</si>
  <si>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</si>
  <si>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</si>
  <si>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</si>
  <si>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</si>
  <si>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</si>
  <si>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</si>
  <si>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</si>
  <si>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</si>
  <si>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</si>
  <si>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</si>
  <si>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</si>
  <si>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</si>
  <si>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</si>
  <si>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</si>
  <si>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</si>
  <si>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</si>
  <si>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</si>
  <si>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</si>
  <si>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</si>
  <si>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</si>
  <si>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</si>
  <si>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</si>
  <si>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</si>
  <si>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</si>
  <si>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</si>
  <si>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</si>
  <si>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</si>
  <si>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</si>
  <si>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</si>
  <si>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</si>
  <si>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</si>
  <si>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</si>
  <si>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</si>
  <si>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</si>
  <si>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</si>
  <si>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</si>
  <si>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</si>
  <si>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</si>
  <si>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</si>
  <si>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</si>
  <si>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</si>
  <si>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</si>
  <si>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</si>
  <si>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</si>
  <si>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</si>
  <si>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</si>
  <si>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</si>
  <si>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</si>
  <si>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</si>
  <si>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</si>
  <si>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</si>
  <si>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FY 2011</t>
  </si>
  <si>
    <t>FY 2002 through FY 2011</t>
  </si>
  <si>
    <t>Unidentified Commodities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</si>
</sst>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3" fontId="1" fillId="0" borderId="18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" fillId="0" borderId="0" xfId="0" applyFont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4" xfId="0" applyFont="1" applyBorder="1" applyAlignment="1" quotePrefix="1">
      <alignment horizontal="center" wrapText="1"/>
    </xf>
    <xf numFmtId="0" fontId="2" fillId="0" borderId="3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4:IV235" totalsRowShown="0">
  <autoFilter ref="A4:IV235"/>
  <tableColumns count="256">
    <tableColumn id="1" name="CCC Direct Payments"/>
    <tableColumn id="2" name="CROP YEAR"/>
    <tableColumn id="3" name="FY 2002"/>
    <tableColumn id="4" name="FY 2003"/>
    <tableColumn id="5" name="FY 2004"/>
    <tableColumn id="6" name="FY 2005"/>
    <tableColumn id="7" name="FY 2006"/>
    <tableColumn id="8" name="FY 2007"/>
    <tableColumn id="9" name="FY 2008"/>
    <tableColumn id="10" name="FY 2009"/>
    <tableColumn id="11" name="FY 2010"/>
    <tableColumn id="12" name="FY 2011"/>
    <tableColumn id="13" name="Total CY"/>
    <tableColumn id="14" name="Column2"/>
    <tableColumn id="15" name="Column3"/>
    <tableColumn id="16" name="Column4"/>
    <tableColumn id="17" name="Column5"/>
    <tableColumn id="18" name="Column6"/>
    <tableColumn id="19" name="Column7"/>
    <tableColumn id="20" name="Column8"/>
    <tableColumn id="21" name="Column9"/>
    <tableColumn id="22" name="Column10"/>
    <tableColumn id="23" name="Column11"/>
    <tableColumn id="24" name="Column12"/>
    <tableColumn id="25" name="Column13"/>
    <tableColumn id="26" name="Column14"/>
    <tableColumn id="27" name="Column15"/>
    <tableColumn id="28" name="Column16"/>
    <tableColumn id="29" name="Column17"/>
    <tableColumn id="30" name="Column18"/>
    <tableColumn id="31" name="Column19"/>
    <tableColumn id="32" name="Column20"/>
    <tableColumn id="33" name="Column21"/>
    <tableColumn id="34" name="Column22"/>
    <tableColumn id="35" name="Column23"/>
    <tableColumn id="36" name="Column24"/>
    <tableColumn id="37" name="Column25"/>
    <tableColumn id="38" name="Column26"/>
    <tableColumn id="39" name="Column27"/>
    <tableColumn id="40" name="Column28"/>
    <tableColumn id="41" name="Column29"/>
    <tableColumn id="42" name="Column30"/>
    <tableColumn id="43" name="Column31"/>
    <tableColumn id="44" name="Column32"/>
    <tableColumn id="45" name="Column33"/>
    <tableColumn id="46" name="Column34"/>
    <tableColumn id="47" name="Column35"/>
    <tableColumn id="48" name="Column36"/>
    <tableColumn id="49" name="Column37"/>
    <tableColumn id="50" name="Column38"/>
    <tableColumn id="51" name="Column39"/>
    <tableColumn id="52" name="Column40"/>
    <tableColumn id="53" name="Column41"/>
    <tableColumn id="54" name="Column42"/>
    <tableColumn id="55" name="Column43"/>
    <tableColumn id="56" name="Column44"/>
    <tableColumn id="57" name="Column45"/>
    <tableColumn id="58" name="Column46"/>
    <tableColumn id="59" name="Column47"/>
    <tableColumn id="60" name="Column48"/>
    <tableColumn id="61" name="Column49"/>
    <tableColumn id="62" name="Column50"/>
    <tableColumn id="63" name="Column51"/>
    <tableColumn id="64" name="Column52"/>
    <tableColumn id="65" name="Column53"/>
    <tableColumn id="66" name="Column54"/>
    <tableColumn id="67" name="Column55"/>
    <tableColumn id="68" name="Column56"/>
    <tableColumn id="69" name="Column57"/>
    <tableColumn id="70" name="Column58"/>
    <tableColumn id="71" name="Column59"/>
    <tableColumn id="72" name="Column60"/>
    <tableColumn id="73" name="Column61"/>
    <tableColumn id="74" name="Column62"/>
    <tableColumn id="75" name="Column63"/>
    <tableColumn id="76" name="Column64"/>
    <tableColumn id="77" name="Column65"/>
    <tableColumn id="78" name="Column66"/>
    <tableColumn id="79" name="Column67"/>
    <tableColumn id="80" name="Column68"/>
    <tableColumn id="81" name="Column69"/>
    <tableColumn id="82" name="Column70"/>
    <tableColumn id="83" name="Column71"/>
    <tableColumn id="84" name="Column72"/>
    <tableColumn id="85" name="Column73"/>
    <tableColumn id="86" name="Column74"/>
    <tableColumn id="87" name="Column75"/>
    <tableColumn id="88" name="Column76"/>
    <tableColumn id="89" name="Column77"/>
    <tableColumn id="90" name="Column78"/>
    <tableColumn id="91" name="Column79"/>
    <tableColumn id="92" name="Column80"/>
    <tableColumn id="93" name="Column81"/>
    <tableColumn id="94" name="Column82"/>
    <tableColumn id="95" name="Column83"/>
    <tableColumn id="96" name="Column84"/>
    <tableColumn id="97" name="Column85"/>
    <tableColumn id="98" name="Column86"/>
    <tableColumn id="99" name="Column87"/>
    <tableColumn id="100" name="Column88"/>
    <tableColumn id="101" name="Column89"/>
    <tableColumn id="102" name="Column90"/>
    <tableColumn id="103" name="Column91"/>
    <tableColumn id="104" name="Column92"/>
    <tableColumn id="105" name="Column93"/>
    <tableColumn id="106" name="Column94"/>
    <tableColumn id="107" name="Column95"/>
    <tableColumn id="108" name="Column96"/>
    <tableColumn id="109" name="Column97"/>
    <tableColumn id="110" name="Column98"/>
    <tableColumn id="111" name="Column99"/>
    <tableColumn id="112" name="Column100"/>
    <tableColumn id="113" name="Column101"/>
    <tableColumn id="114" name="Column102"/>
    <tableColumn id="115" name="Column103"/>
    <tableColumn id="116" name="Column104"/>
    <tableColumn id="117" name="Column105"/>
    <tableColumn id="118" name="Column106"/>
    <tableColumn id="119" name="Column107"/>
    <tableColumn id="120" name="Column108"/>
    <tableColumn id="121" name="Column109"/>
    <tableColumn id="122" name="Column110"/>
    <tableColumn id="123" name="Column111"/>
    <tableColumn id="124" name="Column112"/>
    <tableColumn id="125" name="Column113"/>
    <tableColumn id="126" name="Column114"/>
    <tableColumn id="127" name="Column115"/>
    <tableColumn id="128" name="Column116"/>
    <tableColumn id="129" name="Column117"/>
    <tableColumn id="130" name="Column118"/>
    <tableColumn id="131" name="Column119"/>
    <tableColumn id="132" name="Column120"/>
    <tableColumn id="133" name="Column121"/>
    <tableColumn id="134" name="Column122"/>
    <tableColumn id="135" name="Column123"/>
    <tableColumn id="136" name="Column124"/>
    <tableColumn id="137" name="Column125"/>
    <tableColumn id="138" name="Column126"/>
    <tableColumn id="139" name="Column127"/>
    <tableColumn id="140" name="Column128"/>
    <tableColumn id="141" name="Column129"/>
    <tableColumn id="142" name="Column130"/>
    <tableColumn id="143" name="Column131"/>
    <tableColumn id="144" name="Column132"/>
    <tableColumn id="145" name="Column133"/>
    <tableColumn id="146" name="Column134"/>
    <tableColumn id="147" name="Column135"/>
    <tableColumn id="148" name="Column136"/>
    <tableColumn id="149" name="Column137"/>
    <tableColumn id="150" name="Column138"/>
    <tableColumn id="151" name="Column139"/>
    <tableColumn id="152" name="Column140"/>
    <tableColumn id="153" name="Column141"/>
    <tableColumn id="154" name="Column142"/>
    <tableColumn id="155" name="Column143"/>
    <tableColumn id="156" name="Column144"/>
    <tableColumn id="157" name="Column145"/>
    <tableColumn id="158" name="Column146"/>
    <tableColumn id="159" name="Column147"/>
    <tableColumn id="160" name="Column148"/>
    <tableColumn id="161" name="Column149"/>
    <tableColumn id="162" name="Column150"/>
    <tableColumn id="163" name="Column151"/>
    <tableColumn id="164" name="Column152"/>
    <tableColumn id="165" name="Column153"/>
    <tableColumn id="166" name="Column154"/>
    <tableColumn id="167" name="Column155"/>
    <tableColumn id="168" name="Column156"/>
    <tableColumn id="169" name="Column157"/>
    <tableColumn id="170" name="Column158"/>
    <tableColumn id="171" name="Column159"/>
    <tableColumn id="172" name="Column160"/>
    <tableColumn id="173" name="Column161"/>
    <tableColumn id="174" name="Column162"/>
    <tableColumn id="175" name="Column163"/>
    <tableColumn id="176" name="Column164"/>
    <tableColumn id="177" name="Column165"/>
    <tableColumn id="178" name="Column166"/>
    <tableColumn id="179" name="Column167"/>
    <tableColumn id="180" name="Column168"/>
    <tableColumn id="181" name="Column169"/>
    <tableColumn id="182" name="Column170"/>
    <tableColumn id="183" name="Column171"/>
    <tableColumn id="184" name="Column172"/>
    <tableColumn id="185" name="Column173"/>
    <tableColumn id="186" name="Column174"/>
    <tableColumn id="187" name="Column175"/>
    <tableColumn id="188" name="Column176"/>
    <tableColumn id="189" name="Column177"/>
    <tableColumn id="190" name="Column178"/>
    <tableColumn id="191" name="Column179"/>
    <tableColumn id="192" name="Column180"/>
    <tableColumn id="193" name="Column181"/>
    <tableColumn id="194" name="Column182"/>
    <tableColumn id="195" name="Column183"/>
    <tableColumn id="196" name="Column184"/>
    <tableColumn id="197" name="Column185"/>
    <tableColumn id="198" name="Column186"/>
    <tableColumn id="199" name="Column187"/>
    <tableColumn id="200" name="Column188"/>
    <tableColumn id="201" name="Column189"/>
    <tableColumn id="202" name="Column190"/>
    <tableColumn id="203" name="Column191"/>
    <tableColumn id="204" name="Column192"/>
    <tableColumn id="205" name="Column193"/>
    <tableColumn id="206" name="Column194"/>
    <tableColumn id="207" name="Column195"/>
    <tableColumn id="208" name="Column196"/>
    <tableColumn id="209" name="Column197"/>
    <tableColumn id="210" name="Column198"/>
    <tableColumn id="211" name="Column199"/>
    <tableColumn id="212" name="Column200"/>
    <tableColumn id="213" name="Column201"/>
    <tableColumn id="214" name="Column202"/>
    <tableColumn id="215" name="Column203"/>
    <tableColumn id="216" name="Column204"/>
    <tableColumn id="217" name="Column205"/>
    <tableColumn id="218" name="Column206"/>
    <tableColumn id="219" name="Column207"/>
    <tableColumn id="220" name="Column208"/>
    <tableColumn id="221" name="Column209"/>
    <tableColumn id="222" name="Column210"/>
    <tableColumn id="223" name="Column211"/>
    <tableColumn id="224" name="Column212"/>
    <tableColumn id="225" name="Column213"/>
    <tableColumn id="226" name="Column214"/>
    <tableColumn id="227" name="Column215"/>
    <tableColumn id="228" name="Column216"/>
    <tableColumn id="229" name="Column217"/>
    <tableColumn id="230" name="Column218"/>
    <tableColumn id="231" name="Column219"/>
    <tableColumn id="232" name="Column220"/>
    <tableColumn id="233" name="Column221"/>
    <tableColumn id="234" name="Column222"/>
    <tableColumn id="235" name="Column223"/>
    <tableColumn id="236" name="Column224"/>
    <tableColumn id="237" name="Column225"/>
    <tableColumn id="238" name="Column226"/>
    <tableColumn id="239" name="Column227"/>
    <tableColumn id="240" name="Column228"/>
    <tableColumn id="241" name="Column229"/>
    <tableColumn id="242" name="Column230"/>
    <tableColumn id="243" name="Column231"/>
    <tableColumn id="244" name="Column232"/>
    <tableColumn id="245" name="Column233"/>
    <tableColumn id="246" name="Column234"/>
    <tableColumn id="247" name="Column235"/>
    <tableColumn id="248" name="Column236"/>
    <tableColumn id="249" name="Column237"/>
    <tableColumn id="250" name="Column238"/>
    <tableColumn id="251" name="Column239"/>
    <tableColumn id="252" name="Column240"/>
    <tableColumn id="253" name="Column241"/>
    <tableColumn id="254" name="Column242"/>
    <tableColumn id="255" name="Column243"/>
    <tableColumn id="256" name="Column24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1.57421875" style="2" customWidth="1"/>
    <col min="2" max="2" width="10.00390625" style="2" customWidth="1"/>
    <col min="3" max="3" width="9.28125" style="2" customWidth="1"/>
    <col min="4" max="4" width="9.140625" style="2" customWidth="1"/>
    <col min="5" max="5" width="10.8515625" style="2" bestFit="1" customWidth="1"/>
    <col min="6" max="6" width="12.7109375" style="2" bestFit="1" customWidth="1"/>
    <col min="7" max="7" width="12.7109375" style="2" customWidth="1"/>
    <col min="8" max="8" width="11.7109375" style="2" bestFit="1" customWidth="1"/>
    <col min="9" max="16384" width="9.140625" style="2" customWidth="1"/>
  </cols>
  <sheetData>
    <row r="1" spans="1:8" ht="15.75">
      <c r="A1" s="48" t="s">
        <v>29</v>
      </c>
      <c r="B1" s="49"/>
      <c r="C1" s="49"/>
      <c r="D1" s="49"/>
      <c r="E1" s="49"/>
      <c r="F1" s="49"/>
      <c r="G1" s="49"/>
      <c r="H1" s="49"/>
    </row>
    <row r="2" spans="1:8" ht="12.75">
      <c r="A2" s="50" t="s">
        <v>30</v>
      </c>
      <c r="B2" s="51"/>
      <c r="C2" s="51"/>
      <c r="D2" s="51"/>
      <c r="E2" s="51"/>
      <c r="F2" s="51"/>
      <c r="G2" s="51"/>
      <c r="H2" s="51"/>
    </row>
    <row r="3" spans="1:8" ht="13.5" thickBot="1">
      <c r="A3" s="52" t="s">
        <v>31</v>
      </c>
      <c r="B3" s="53"/>
      <c r="C3" s="53"/>
      <c r="D3" s="53"/>
      <c r="E3" s="53"/>
      <c r="F3" s="53"/>
      <c r="G3" s="53"/>
      <c r="H3" s="53"/>
    </row>
    <row r="4" spans="1:8" ht="12" thickBot="1">
      <c r="A4" s="10" t="s">
        <v>10</v>
      </c>
      <c r="B4" s="11" t="s">
        <v>9</v>
      </c>
      <c r="C4" s="11" t="s">
        <v>8</v>
      </c>
      <c r="D4" s="11" t="s">
        <v>14</v>
      </c>
      <c r="E4" s="11" t="s">
        <v>26</v>
      </c>
      <c r="F4" s="11" t="s">
        <v>27</v>
      </c>
      <c r="G4" s="11" t="s">
        <v>32</v>
      </c>
      <c r="H4" s="12" t="s">
        <v>13</v>
      </c>
    </row>
    <row r="5" spans="1:8" ht="12" thickTop="1">
      <c r="A5" s="13" t="s">
        <v>0</v>
      </c>
      <c r="B5" s="3"/>
      <c r="C5" s="4"/>
      <c r="D5" s="4"/>
      <c r="E5" s="4"/>
      <c r="F5" s="4"/>
      <c r="G5" s="4"/>
      <c r="H5" s="14"/>
    </row>
    <row r="6" spans="1:8" ht="11.25">
      <c r="A6" s="13"/>
      <c r="B6" s="3">
        <v>2002</v>
      </c>
      <c r="C6" s="4"/>
      <c r="D6" s="4">
        <v>386776</v>
      </c>
      <c r="E6" s="1">
        <v>4351590.04</v>
      </c>
      <c r="F6" s="4">
        <v>-29455</v>
      </c>
      <c r="G6" s="4">
        <v>9965</v>
      </c>
      <c r="H6" s="15">
        <f aca="true" t="shared" si="0" ref="H6:H11">SUM(C6:G6)</f>
        <v>4718876.04</v>
      </c>
    </row>
    <row r="7" spans="1:8" ht="11.25">
      <c r="A7" s="13"/>
      <c r="B7" s="3">
        <v>2003</v>
      </c>
      <c r="C7" s="4"/>
      <c r="D7" s="4">
        <v>1020951</v>
      </c>
      <c r="E7" s="1">
        <v>1088680929.34</v>
      </c>
      <c r="F7" s="4">
        <v>-115085.61</v>
      </c>
      <c r="G7" s="4">
        <v>-611102</v>
      </c>
      <c r="H7" s="15">
        <f t="shared" si="0"/>
        <v>1088975692.73</v>
      </c>
    </row>
    <row r="8" spans="1:8" ht="11.25">
      <c r="A8" s="13"/>
      <c r="B8" s="3">
        <v>2004</v>
      </c>
      <c r="C8" s="4"/>
      <c r="D8" s="4"/>
      <c r="E8" s="1">
        <v>1022374315.58</v>
      </c>
      <c r="F8" s="4">
        <v>1084236712.74</v>
      </c>
      <c r="G8" s="4">
        <v>1198412</v>
      </c>
      <c r="H8" s="15">
        <f t="shared" si="0"/>
        <v>2107809440.3200002</v>
      </c>
    </row>
    <row r="9" spans="1:8" ht="11.25">
      <c r="A9" s="13"/>
      <c r="B9" s="3">
        <v>2005</v>
      </c>
      <c r="C9" s="4"/>
      <c r="D9" s="4"/>
      <c r="E9" s="5"/>
      <c r="F9" s="4">
        <v>1016438026.03</v>
      </c>
      <c r="G9" s="4">
        <v>1077804061</v>
      </c>
      <c r="H9" s="15">
        <f t="shared" si="0"/>
        <v>2094242087.03</v>
      </c>
    </row>
    <row r="10" spans="1:8" ht="11.25">
      <c r="A10" s="13"/>
      <c r="B10" s="3">
        <v>2006</v>
      </c>
      <c r="C10" s="4"/>
      <c r="D10" s="4"/>
      <c r="E10" s="5"/>
      <c r="F10" s="4"/>
      <c r="G10" s="4">
        <v>915478357</v>
      </c>
      <c r="H10" s="15">
        <f t="shared" si="0"/>
        <v>915478357</v>
      </c>
    </row>
    <row r="11" spans="1:8" ht="11.25">
      <c r="A11" s="16"/>
      <c r="B11" s="6" t="s">
        <v>12</v>
      </c>
      <c r="C11" s="7">
        <f>SUM(C5:C7)</f>
        <v>0</v>
      </c>
      <c r="D11" s="7">
        <f>SUM(D5:D7)</f>
        <v>1407727</v>
      </c>
      <c r="E11" s="7">
        <f>SUM(E5:E8)</f>
        <v>2115406834.96</v>
      </c>
      <c r="F11" s="7">
        <f>SUM(F6:F9)</f>
        <v>2100530198.16</v>
      </c>
      <c r="G11" s="7">
        <f>SUM(G6:G10)</f>
        <v>1993879693</v>
      </c>
      <c r="H11" s="15">
        <f t="shared" si="0"/>
        <v>6211224453.12</v>
      </c>
    </row>
    <row r="12" spans="1:8" ht="11.25">
      <c r="A12" s="13" t="s">
        <v>1</v>
      </c>
      <c r="B12" s="3">
        <v>1996</v>
      </c>
      <c r="C12" s="4"/>
      <c r="D12" s="4"/>
      <c r="E12" s="4"/>
      <c r="F12" s="4"/>
      <c r="G12" s="4"/>
      <c r="H12" s="17"/>
    </row>
    <row r="13" spans="1:8" ht="11.25">
      <c r="A13" s="13"/>
      <c r="B13" s="3">
        <v>2002</v>
      </c>
      <c r="C13" s="4"/>
      <c r="D13" s="4">
        <v>34506</v>
      </c>
      <c r="E13" s="4">
        <v>332474.63</v>
      </c>
      <c r="F13" s="4">
        <v>3596.13</v>
      </c>
      <c r="G13" s="4">
        <v>-287</v>
      </c>
      <c r="H13" s="15">
        <f aca="true" t="shared" si="1" ref="H13:H18">SUM(C13:G13)</f>
        <v>370289.76</v>
      </c>
    </row>
    <row r="14" spans="1:8" ht="11.25">
      <c r="A14" s="13"/>
      <c r="B14" s="3">
        <v>2003</v>
      </c>
      <c r="C14" s="4"/>
      <c r="D14" s="4">
        <v>95164</v>
      </c>
      <c r="E14" s="4">
        <v>103213336.44</v>
      </c>
      <c r="F14" s="4">
        <v>151141.34</v>
      </c>
      <c r="G14" s="4">
        <v>-14142</v>
      </c>
      <c r="H14" s="15">
        <f t="shared" si="1"/>
        <v>103445499.78</v>
      </c>
    </row>
    <row r="15" spans="1:8" ht="11.25">
      <c r="A15" s="13"/>
      <c r="B15" s="3">
        <v>2004</v>
      </c>
      <c r="C15" s="4"/>
      <c r="D15" s="4"/>
      <c r="E15" s="4">
        <v>95498498.1</v>
      </c>
      <c r="F15" s="4">
        <v>102508536.9</v>
      </c>
      <c r="G15" s="4">
        <v>197720</v>
      </c>
      <c r="H15" s="15">
        <f t="shared" si="1"/>
        <v>198204755</v>
      </c>
    </row>
    <row r="16" spans="1:8" ht="11.25">
      <c r="A16" s="13"/>
      <c r="B16" s="3">
        <v>2005</v>
      </c>
      <c r="C16" s="4"/>
      <c r="D16" s="4"/>
      <c r="E16" s="4"/>
      <c r="F16" s="4">
        <v>94621358.35</v>
      </c>
      <c r="G16" s="4">
        <v>101620215</v>
      </c>
      <c r="H16" s="15">
        <f t="shared" si="1"/>
        <v>196241573.35</v>
      </c>
    </row>
    <row r="17" spans="1:8" ht="11.25">
      <c r="A17" s="13"/>
      <c r="B17" s="3">
        <v>2006</v>
      </c>
      <c r="C17" s="4"/>
      <c r="D17" s="4"/>
      <c r="E17" s="4"/>
      <c r="F17" s="4"/>
      <c r="G17" s="4">
        <v>86308103</v>
      </c>
      <c r="H17" s="15">
        <f t="shared" si="1"/>
        <v>86308103</v>
      </c>
    </row>
    <row r="18" spans="1:8" ht="11.25">
      <c r="A18" s="16"/>
      <c r="B18" s="6" t="s">
        <v>11</v>
      </c>
      <c r="C18" s="7">
        <f>SUM(C12:C14)</f>
        <v>0</v>
      </c>
      <c r="D18" s="7">
        <f>SUM(D12:D14)</f>
        <v>129670</v>
      </c>
      <c r="E18" s="7">
        <f>SUM(E12:E15)</f>
        <v>199044309.17</v>
      </c>
      <c r="F18" s="7">
        <f>SUM(F13:F16)</f>
        <v>197284632.72</v>
      </c>
      <c r="G18" s="7">
        <f>SUM(G13:G17)</f>
        <v>188111609</v>
      </c>
      <c r="H18" s="15">
        <f t="shared" si="1"/>
        <v>584570220.89</v>
      </c>
    </row>
    <row r="19" spans="1:8" ht="11.25">
      <c r="A19" s="13" t="s">
        <v>2</v>
      </c>
      <c r="B19" s="3"/>
      <c r="C19" s="4"/>
      <c r="D19" s="4"/>
      <c r="E19" s="4"/>
      <c r="F19" s="4"/>
      <c r="G19" s="4"/>
      <c r="H19" s="17"/>
    </row>
    <row r="20" spans="1:8" ht="11.25">
      <c r="A20" s="13"/>
      <c r="B20" s="3">
        <v>2002</v>
      </c>
      <c r="C20" s="4"/>
      <c r="D20" s="4">
        <v>18295</v>
      </c>
      <c r="E20" s="4">
        <v>241658</v>
      </c>
      <c r="F20" s="4">
        <v>-22463</v>
      </c>
      <c r="G20" s="4">
        <v>4354</v>
      </c>
      <c r="H20" s="15">
        <f aca="true" t="shared" si="2" ref="H20:H25">SUM(C20:G20)</f>
        <v>241844</v>
      </c>
    </row>
    <row r="21" spans="1:8" ht="11.25">
      <c r="A21" s="13"/>
      <c r="B21" s="3">
        <v>2003</v>
      </c>
      <c r="C21" s="4"/>
      <c r="D21" s="4">
        <v>38840</v>
      </c>
      <c r="E21" s="4">
        <v>43324972</v>
      </c>
      <c r="F21" s="4">
        <v>-10052</v>
      </c>
      <c r="G21" s="4">
        <v>-11594</v>
      </c>
      <c r="H21" s="15">
        <f t="shared" si="2"/>
        <v>43342166</v>
      </c>
    </row>
    <row r="22" spans="1:8" ht="11.25">
      <c r="A22" s="13"/>
      <c r="B22" s="3">
        <v>2004</v>
      </c>
      <c r="C22" s="4"/>
      <c r="D22" s="4"/>
      <c r="E22" s="4">
        <v>38856914</v>
      </c>
      <c r="F22" s="4">
        <v>42730632.25</v>
      </c>
      <c r="G22" s="4">
        <v>5233</v>
      </c>
      <c r="H22" s="15">
        <f t="shared" si="2"/>
        <v>81592779.25</v>
      </c>
    </row>
    <row r="23" spans="1:8" ht="11.25">
      <c r="A23" s="13"/>
      <c r="B23" s="3">
        <v>2005</v>
      </c>
      <c r="C23" s="4"/>
      <c r="D23" s="4"/>
      <c r="E23" s="4"/>
      <c r="F23" s="4">
        <v>38490425.18</v>
      </c>
      <c r="G23" s="4">
        <v>42282399</v>
      </c>
      <c r="H23" s="15">
        <f t="shared" si="2"/>
        <v>80772824.18</v>
      </c>
    </row>
    <row r="24" spans="1:8" ht="11.25">
      <c r="A24" s="13"/>
      <c r="B24" s="3">
        <v>2006</v>
      </c>
      <c r="C24" s="4"/>
      <c r="D24" s="4"/>
      <c r="E24" s="4"/>
      <c r="F24" s="4"/>
      <c r="G24" s="4">
        <v>33895308</v>
      </c>
      <c r="H24" s="15">
        <f t="shared" si="2"/>
        <v>33895308</v>
      </c>
    </row>
    <row r="25" spans="1:8" ht="11.25">
      <c r="A25" s="16"/>
      <c r="B25" s="6" t="s">
        <v>11</v>
      </c>
      <c r="C25" s="7">
        <f>SUM(C19:C21)</f>
        <v>0</v>
      </c>
      <c r="D25" s="7">
        <f>SUM(D19:D21)</f>
        <v>57135</v>
      </c>
      <c r="E25" s="7">
        <f>SUM(E19:E22)</f>
        <v>82423544</v>
      </c>
      <c r="F25" s="7">
        <f>SUM(F20:F23)</f>
        <v>81188542.43</v>
      </c>
      <c r="G25" s="7">
        <f>SUM(G20:G24)</f>
        <v>76175700</v>
      </c>
      <c r="H25" s="15">
        <f t="shared" si="2"/>
        <v>239844921.43</v>
      </c>
    </row>
    <row r="26" spans="1:8" ht="11.25">
      <c r="A26" s="13" t="s">
        <v>3</v>
      </c>
      <c r="B26" s="3"/>
      <c r="C26" s="4"/>
      <c r="D26" s="4"/>
      <c r="E26" s="4"/>
      <c r="F26" s="4"/>
      <c r="G26" s="4"/>
      <c r="H26" s="17"/>
    </row>
    <row r="27" spans="1:8" ht="11.25">
      <c r="A27" s="13"/>
      <c r="B27" s="3">
        <v>2002</v>
      </c>
      <c r="C27" s="4"/>
      <c r="D27" s="4">
        <v>830</v>
      </c>
      <c r="E27" s="4">
        <v>15543</v>
      </c>
      <c r="F27" s="4">
        <v>-1314</v>
      </c>
      <c r="G27" s="4">
        <v>14</v>
      </c>
      <c r="H27" s="15">
        <f aca="true" t="shared" si="3" ref="H27:H32">SUM(C27:G27)</f>
        <v>15073</v>
      </c>
    </row>
    <row r="28" spans="1:8" ht="11.25">
      <c r="A28" s="13"/>
      <c r="B28" s="3">
        <v>2003</v>
      </c>
      <c r="C28" s="4"/>
      <c r="D28" s="4">
        <v>1279</v>
      </c>
      <c r="E28" s="4">
        <v>1761300</v>
      </c>
      <c r="F28" s="4">
        <v>-12159</v>
      </c>
      <c r="G28" s="4">
        <v>-426</v>
      </c>
      <c r="H28" s="15">
        <f t="shared" si="3"/>
        <v>1749994</v>
      </c>
    </row>
    <row r="29" spans="1:8" ht="11.25">
      <c r="A29" s="13"/>
      <c r="B29" s="3">
        <v>2004</v>
      </c>
      <c r="C29" s="4"/>
      <c r="D29" s="4"/>
      <c r="E29" s="4">
        <v>1288119</v>
      </c>
      <c r="F29" s="4">
        <v>1745062</v>
      </c>
      <c r="G29" s="4">
        <v>1949</v>
      </c>
      <c r="H29" s="15">
        <f t="shared" si="3"/>
        <v>3035130</v>
      </c>
    </row>
    <row r="30" spans="1:8" ht="11.25">
      <c r="A30" s="13"/>
      <c r="B30" s="3">
        <v>2005</v>
      </c>
      <c r="C30" s="4"/>
      <c r="D30" s="4"/>
      <c r="E30" s="4"/>
      <c r="F30" s="4">
        <v>1255851</v>
      </c>
      <c r="G30" s="4">
        <v>1720000</v>
      </c>
      <c r="H30" s="15">
        <f t="shared" si="3"/>
        <v>2975851</v>
      </c>
    </row>
    <row r="31" spans="1:8" ht="11.25">
      <c r="A31" s="13"/>
      <c r="B31" s="3">
        <v>2006</v>
      </c>
      <c r="C31" s="4"/>
      <c r="D31" s="4"/>
      <c r="E31" s="4"/>
      <c r="F31" s="4"/>
      <c r="G31" s="4">
        <v>1084296</v>
      </c>
      <c r="H31" s="15">
        <f t="shared" si="3"/>
        <v>1084296</v>
      </c>
    </row>
    <row r="32" spans="1:8" ht="11.25">
      <c r="A32" s="16"/>
      <c r="B32" s="6" t="s">
        <v>11</v>
      </c>
      <c r="C32" s="7">
        <f>SUM(C26:C28)</f>
        <v>0</v>
      </c>
      <c r="D32" s="7">
        <f>SUM(D26:D28)</f>
        <v>2109</v>
      </c>
      <c r="E32" s="7">
        <f>SUM(E26:E29)</f>
        <v>3064962</v>
      </c>
      <c r="F32" s="7">
        <f>SUM(F27:F30)</f>
        <v>2987440</v>
      </c>
      <c r="G32" s="7">
        <f>SUM(G27:G31)</f>
        <v>2805833</v>
      </c>
      <c r="H32" s="18">
        <f t="shared" si="3"/>
        <v>8860344</v>
      </c>
    </row>
    <row r="33" spans="1:8" ht="11.25">
      <c r="A33" s="13"/>
      <c r="B33" s="3"/>
      <c r="C33" s="5"/>
      <c r="D33" s="5"/>
      <c r="E33" s="5"/>
      <c r="F33" s="5"/>
      <c r="G33" s="5"/>
      <c r="H33" s="15"/>
    </row>
    <row r="34" spans="1:8" ht="11.25">
      <c r="A34" s="13" t="s">
        <v>4</v>
      </c>
      <c r="B34" s="3"/>
      <c r="C34" s="5">
        <f aca="true" t="shared" si="4" ref="C34:H34">C11+C18+C25+C32</f>
        <v>0</v>
      </c>
      <c r="D34" s="5">
        <f t="shared" si="4"/>
        <v>1596641</v>
      </c>
      <c r="E34" s="5">
        <f t="shared" si="4"/>
        <v>2399939650.13</v>
      </c>
      <c r="F34" s="5">
        <f t="shared" si="4"/>
        <v>2381990813.31</v>
      </c>
      <c r="G34" s="5">
        <f t="shared" si="4"/>
        <v>2260972835</v>
      </c>
      <c r="H34" s="15">
        <f t="shared" si="4"/>
        <v>7044499939.440001</v>
      </c>
    </row>
    <row r="35" spans="1:8" ht="11.25">
      <c r="A35" s="16"/>
      <c r="B35" s="6"/>
      <c r="C35" s="7"/>
      <c r="D35" s="7"/>
      <c r="E35" s="7"/>
      <c r="F35" s="7"/>
      <c r="G35" s="7"/>
      <c r="H35" s="15"/>
    </row>
    <row r="36" spans="1:8" ht="11.25">
      <c r="A36" s="13" t="s">
        <v>5</v>
      </c>
      <c r="B36" s="3"/>
      <c r="C36" s="4"/>
      <c r="D36" s="4"/>
      <c r="E36" s="4"/>
      <c r="F36" s="4"/>
      <c r="G36" s="4"/>
      <c r="H36" s="17"/>
    </row>
    <row r="37" spans="1:8" ht="11.25">
      <c r="A37" s="13"/>
      <c r="B37" s="3">
        <v>2002</v>
      </c>
      <c r="C37" s="4"/>
      <c r="D37" s="4">
        <v>211514</v>
      </c>
      <c r="E37" s="4">
        <v>1700792.69</v>
      </c>
      <c r="F37" s="4">
        <v>25116.58</v>
      </c>
      <c r="G37" s="4">
        <v>2391</v>
      </c>
      <c r="H37" s="15">
        <f aca="true" t="shared" si="5" ref="H37:H42">SUM(C37:G37)</f>
        <v>1939814.27</v>
      </c>
    </row>
    <row r="38" spans="1:8" ht="11.25">
      <c r="A38" s="13"/>
      <c r="B38" s="3">
        <v>2003</v>
      </c>
      <c r="C38" s="4"/>
      <c r="D38" s="4">
        <v>541832</v>
      </c>
      <c r="E38" s="4">
        <v>600741092.51</v>
      </c>
      <c r="F38" s="4">
        <v>410512.54</v>
      </c>
      <c r="G38" s="4">
        <v>-210036</v>
      </c>
      <c r="H38" s="15">
        <f t="shared" si="5"/>
        <v>601483401.05</v>
      </c>
    </row>
    <row r="39" spans="1:8" ht="11.25">
      <c r="A39" s="13"/>
      <c r="B39" s="3">
        <v>2004</v>
      </c>
      <c r="C39" s="4"/>
      <c r="D39" s="4"/>
      <c r="E39" s="4">
        <v>543719699</v>
      </c>
      <c r="F39" s="4">
        <v>596171072.04</v>
      </c>
      <c r="G39" s="4">
        <v>155303</v>
      </c>
      <c r="H39" s="15">
        <f t="shared" si="5"/>
        <v>1140046074.04</v>
      </c>
    </row>
    <row r="40" spans="1:8" ht="11.25">
      <c r="A40" s="13"/>
      <c r="B40" s="3">
        <v>2005</v>
      </c>
      <c r="C40" s="4"/>
      <c r="D40" s="4"/>
      <c r="E40" s="4"/>
      <c r="F40" s="4">
        <v>539181621.55</v>
      </c>
      <c r="G40" s="4">
        <v>591592791</v>
      </c>
      <c r="H40" s="15">
        <f t="shared" si="5"/>
        <v>1130774412.55</v>
      </c>
    </row>
    <row r="41" spans="1:8" ht="11.25">
      <c r="A41" s="13"/>
      <c r="B41" s="3">
        <v>2006</v>
      </c>
      <c r="C41" s="4"/>
      <c r="D41" s="4"/>
      <c r="E41" s="4"/>
      <c r="F41" s="4"/>
      <c r="G41" s="4">
        <v>484812575</v>
      </c>
      <c r="H41" s="15">
        <f t="shared" si="5"/>
        <v>484812575</v>
      </c>
    </row>
    <row r="42" spans="1:8" ht="11.25">
      <c r="A42" s="16"/>
      <c r="B42" s="6" t="s">
        <v>11</v>
      </c>
      <c r="C42" s="7">
        <f>SUM(C36:C38)</f>
        <v>0</v>
      </c>
      <c r="D42" s="7">
        <f>SUM(D36:D38)</f>
        <v>753346</v>
      </c>
      <c r="E42" s="7">
        <f>SUM(E36:E39)</f>
        <v>1146161584.2</v>
      </c>
      <c r="F42" s="7">
        <f>SUM(F37:F40)</f>
        <v>1135788322.71</v>
      </c>
      <c r="G42" s="7">
        <f>SUM(G37:G41)</f>
        <v>1076353024</v>
      </c>
      <c r="H42" s="15">
        <f t="shared" si="5"/>
        <v>3359056276.91</v>
      </c>
    </row>
    <row r="43" spans="1:8" ht="22.5">
      <c r="A43" s="19" t="s">
        <v>7</v>
      </c>
      <c r="B43" s="3"/>
      <c r="C43" s="4"/>
      <c r="D43" s="4"/>
      <c r="E43" s="4"/>
      <c r="F43" s="4"/>
      <c r="G43" s="4"/>
      <c r="H43" s="17"/>
    </row>
    <row r="44" spans="1:8" ht="11.25">
      <c r="A44" s="13"/>
      <c r="B44" s="3">
        <v>2002</v>
      </c>
      <c r="C44" s="4"/>
      <c r="D44" s="4">
        <v>180449</v>
      </c>
      <c r="E44" s="4">
        <v>2037786.47</v>
      </c>
      <c r="F44" s="4">
        <v>-74921.38</v>
      </c>
      <c r="G44" s="4">
        <v>17612</v>
      </c>
      <c r="H44" s="15">
        <f aca="true" t="shared" si="6" ref="H44:H49">SUM(C44:G44)</f>
        <v>2160926.09</v>
      </c>
    </row>
    <row r="45" spans="1:8" ht="11.25">
      <c r="A45" s="13"/>
      <c r="B45" s="3">
        <v>2003</v>
      </c>
      <c r="C45" s="4"/>
      <c r="D45" s="4">
        <v>296072</v>
      </c>
      <c r="E45" s="4">
        <v>319232061.54</v>
      </c>
      <c r="F45" s="4">
        <v>642979.22</v>
      </c>
      <c r="G45" s="4">
        <v>-126795</v>
      </c>
      <c r="H45" s="15">
        <f t="shared" si="6"/>
        <v>320044317.76000005</v>
      </c>
    </row>
    <row r="46" spans="1:8" ht="11.25">
      <c r="A46" s="13"/>
      <c r="B46" s="3">
        <v>2004</v>
      </c>
      <c r="C46" s="4"/>
      <c r="D46" s="4"/>
      <c r="E46" s="4">
        <v>300923855.07</v>
      </c>
      <c r="F46" s="4">
        <v>314359619.93</v>
      </c>
      <c r="G46" s="4">
        <v>722348</v>
      </c>
      <c r="H46" s="15">
        <f t="shared" si="6"/>
        <v>616005823</v>
      </c>
    </row>
    <row r="47" spans="1:8" ht="11.25">
      <c r="A47" s="13"/>
      <c r="B47" s="3">
        <v>2005</v>
      </c>
      <c r="C47" s="4"/>
      <c r="D47" s="4"/>
      <c r="E47" s="4"/>
      <c r="F47" s="4">
        <v>293191568.2</v>
      </c>
      <c r="G47" s="4">
        <v>314320208</v>
      </c>
      <c r="H47" s="15">
        <f t="shared" si="6"/>
        <v>607511776.2</v>
      </c>
    </row>
    <row r="48" spans="1:8" ht="11.25">
      <c r="A48" s="13"/>
      <c r="B48" s="3">
        <v>2006</v>
      </c>
      <c r="C48" s="4"/>
      <c r="D48" s="4"/>
      <c r="E48" s="4"/>
      <c r="F48" s="4"/>
      <c r="G48" s="4">
        <v>260439706</v>
      </c>
      <c r="H48" s="15">
        <f t="shared" si="6"/>
        <v>260439706</v>
      </c>
    </row>
    <row r="49" spans="1:8" ht="11.25">
      <c r="A49" s="16"/>
      <c r="B49" s="6" t="s">
        <v>11</v>
      </c>
      <c r="C49" s="7">
        <f>SUM(C43:C45)</f>
        <v>0</v>
      </c>
      <c r="D49" s="7">
        <f>SUM(D43:D45)</f>
        <v>476521</v>
      </c>
      <c r="E49" s="7">
        <f>SUM(E43:E46)</f>
        <v>622193703.08</v>
      </c>
      <c r="F49" s="7">
        <f>SUM(F44:F47)</f>
        <v>608119245.97</v>
      </c>
      <c r="G49" s="7">
        <f>SUM(G44:G48)</f>
        <v>575373079</v>
      </c>
      <c r="H49" s="15">
        <f t="shared" si="6"/>
        <v>1806162549.0500002</v>
      </c>
    </row>
    <row r="50" spans="1:8" ht="11.25">
      <c r="A50" s="19" t="s">
        <v>6</v>
      </c>
      <c r="B50" s="3"/>
      <c r="C50" s="4"/>
      <c r="D50" s="4"/>
      <c r="E50" s="4"/>
      <c r="F50" s="4"/>
      <c r="G50" s="4"/>
      <c r="H50" s="17"/>
    </row>
    <row r="51" spans="1:8" ht="11.25">
      <c r="A51" s="13"/>
      <c r="B51" s="3">
        <v>2002</v>
      </c>
      <c r="C51" s="4"/>
      <c r="D51" s="4">
        <v>98958</v>
      </c>
      <c r="E51" s="4">
        <v>543908.44</v>
      </c>
      <c r="F51" s="4">
        <v>37565.56</v>
      </c>
      <c r="G51" s="4">
        <v>10309</v>
      </c>
      <c r="H51" s="15">
        <f aca="true" t="shared" si="7" ref="H51:H56">SUM(C51:G51)</f>
        <v>690741</v>
      </c>
    </row>
    <row r="52" spans="1:8" ht="11.25">
      <c r="A52" s="13"/>
      <c r="B52" s="3">
        <v>2003</v>
      </c>
      <c r="C52" s="4"/>
      <c r="D52" s="4">
        <v>296072</v>
      </c>
      <c r="E52" s="4">
        <v>212996499.92</v>
      </c>
      <c r="F52" s="4">
        <v>22841.08</v>
      </c>
      <c r="G52" s="4">
        <v>-185275</v>
      </c>
      <c r="H52" s="15">
        <f t="shared" si="7"/>
        <v>213130138</v>
      </c>
    </row>
    <row r="53" spans="1:8" ht="11.25">
      <c r="A53" s="13"/>
      <c r="B53" s="3">
        <v>2004</v>
      </c>
      <c r="C53" s="4"/>
      <c r="D53" s="4"/>
      <c r="E53" s="4">
        <v>213270221</v>
      </c>
      <c r="F53" s="4">
        <v>212227760</v>
      </c>
      <c r="G53" s="4">
        <v>685542</v>
      </c>
      <c r="H53" s="15">
        <f t="shared" si="7"/>
        <v>426183523</v>
      </c>
    </row>
    <row r="54" spans="1:8" ht="11.25">
      <c r="A54" s="13"/>
      <c r="B54" s="3">
        <v>2005</v>
      </c>
      <c r="C54" s="4"/>
      <c r="D54" s="4"/>
      <c r="E54" s="4"/>
      <c r="F54" s="4">
        <v>211704604</v>
      </c>
      <c r="G54" s="4">
        <v>212662576</v>
      </c>
      <c r="H54" s="15">
        <f t="shared" si="7"/>
        <v>424367180</v>
      </c>
    </row>
    <row r="55" spans="1:8" ht="11.25">
      <c r="A55" s="13"/>
      <c r="B55" s="3">
        <v>2006</v>
      </c>
      <c r="C55" s="4"/>
      <c r="D55" s="4"/>
      <c r="E55" s="4"/>
      <c r="F55" s="4"/>
      <c r="G55" s="4">
        <v>188658011</v>
      </c>
      <c r="H55" s="15">
        <f t="shared" si="7"/>
        <v>188658011</v>
      </c>
    </row>
    <row r="56" spans="1:8" ht="11.25">
      <c r="A56" s="16"/>
      <c r="B56" s="6" t="s">
        <v>11</v>
      </c>
      <c r="C56" s="7">
        <f>SUM(C50:C52)</f>
        <v>0</v>
      </c>
      <c r="D56" s="7">
        <f>SUM(D50:D52)</f>
        <v>395030</v>
      </c>
      <c r="E56" s="7">
        <f>SUM(E50:E53)</f>
        <v>426810629.36</v>
      </c>
      <c r="F56" s="7">
        <f>SUM(F51:F54)</f>
        <v>423992770.64</v>
      </c>
      <c r="G56" s="7">
        <f>SUM(G51:G55)</f>
        <v>401831163</v>
      </c>
      <c r="H56" s="15">
        <f t="shared" si="7"/>
        <v>1253029593</v>
      </c>
    </row>
    <row r="57" spans="1:8" ht="11.25">
      <c r="A57" s="19" t="s">
        <v>15</v>
      </c>
      <c r="B57" s="3"/>
      <c r="C57" s="4"/>
      <c r="D57" s="4"/>
      <c r="E57" s="4"/>
      <c r="F57" s="4"/>
      <c r="G57" s="4"/>
      <c r="H57" s="17"/>
    </row>
    <row r="58" spans="1:8" ht="11.25">
      <c r="A58" s="13"/>
      <c r="B58" s="3">
        <v>2002</v>
      </c>
      <c r="C58" s="4"/>
      <c r="D58" s="4">
        <v>66941</v>
      </c>
      <c r="E58" s="4">
        <v>215436</v>
      </c>
      <c r="F58" s="4">
        <v>-18028</v>
      </c>
      <c r="G58" s="4"/>
      <c r="H58" s="15">
        <f aca="true" t="shared" si="8" ref="H58:H63">SUM(C58:G58)</f>
        <v>264349</v>
      </c>
    </row>
    <row r="59" spans="1:8" ht="11.25">
      <c r="A59" s="13"/>
      <c r="B59" s="3">
        <v>2003</v>
      </c>
      <c r="C59" s="4"/>
      <c r="D59" s="4">
        <v>30328</v>
      </c>
      <c r="E59" s="4">
        <v>38254455</v>
      </c>
      <c r="F59" s="4">
        <v>276972</v>
      </c>
      <c r="G59" s="4">
        <v>-38677</v>
      </c>
      <c r="H59" s="15">
        <f t="shared" si="8"/>
        <v>38523078</v>
      </c>
    </row>
    <row r="60" spans="1:8" ht="11.25">
      <c r="A60" s="13"/>
      <c r="B60" s="3">
        <v>2004</v>
      </c>
      <c r="C60" s="4"/>
      <c r="D60" s="4"/>
      <c r="E60" s="4">
        <v>32221848</v>
      </c>
      <c r="F60" s="4">
        <v>36888357</v>
      </c>
      <c r="G60" s="4">
        <v>125169</v>
      </c>
      <c r="H60" s="15">
        <f t="shared" si="8"/>
        <v>69235374</v>
      </c>
    </row>
    <row r="61" spans="1:8" ht="11.25">
      <c r="A61" s="13"/>
      <c r="B61" s="3">
        <v>2005</v>
      </c>
      <c r="C61" s="4"/>
      <c r="D61" s="4"/>
      <c r="E61" s="4"/>
      <c r="F61" s="4">
        <v>31985357.21</v>
      </c>
      <c r="G61" s="4">
        <v>36988217</v>
      </c>
      <c r="H61" s="15">
        <f t="shared" si="8"/>
        <v>68973574.21000001</v>
      </c>
    </row>
    <row r="62" spans="1:8" ht="11.25">
      <c r="A62" s="13"/>
      <c r="B62" s="3">
        <v>2006</v>
      </c>
      <c r="C62" s="4"/>
      <c r="D62" s="4"/>
      <c r="E62" s="4"/>
      <c r="F62" s="4"/>
      <c r="G62" s="4">
        <v>28431815</v>
      </c>
      <c r="H62" s="15">
        <f t="shared" si="8"/>
        <v>28431815</v>
      </c>
    </row>
    <row r="63" spans="1:8" ht="11.25">
      <c r="A63" s="16"/>
      <c r="B63" s="6" t="s">
        <v>11</v>
      </c>
      <c r="C63" s="7">
        <f>SUM(C57:C59)</f>
        <v>0</v>
      </c>
      <c r="D63" s="7">
        <f>SUM(D57:D59)</f>
        <v>97269</v>
      </c>
      <c r="E63" s="7">
        <f>SUM(E57:E60)</f>
        <v>70691739</v>
      </c>
      <c r="F63" s="7">
        <f>SUM(F58:F61)</f>
        <v>69132658.21000001</v>
      </c>
      <c r="G63" s="7">
        <f>SUM(G58:G62)</f>
        <v>65506524</v>
      </c>
      <c r="H63" s="15">
        <f t="shared" si="8"/>
        <v>205428190.21</v>
      </c>
    </row>
    <row r="64" spans="1:8" ht="11.25">
      <c r="A64" s="19" t="s">
        <v>16</v>
      </c>
      <c r="B64" s="3"/>
      <c r="C64" s="4"/>
      <c r="D64" s="4"/>
      <c r="E64" s="4"/>
      <c r="F64" s="4"/>
      <c r="G64" s="4"/>
      <c r="H64" s="17"/>
    </row>
    <row r="65" spans="1:8" ht="11.25">
      <c r="A65" s="13"/>
      <c r="B65" s="3">
        <v>2002</v>
      </c>
      <c r="C65" s="4"/>
      <c r="D65" s="4">
        <v>588829</v>
      </c>
      <c r="E65" s="4">
        <v>1867076.3</v>
      </c>
      <c r="F65" s="4">
        <v>-75455.08</v>
      </c>
      <c r="G65" s="4">
        <v>-5010</v>
      </c>
      <c r="H65" s="15">
        <f aca="true" t="shared" si="9" ref="H65:H70">SUM(C65:G65)</f>
        <v>2375440.2199999997</v>
      </c>
    </row>
    <row r="66" spans="1:8" ht="11.25">
      <c r="A66" s="13"/>
      <c r="B66" s="3">
        <v>2003</v>
      </c>
      <c r="C66" s="4"/>
      <c r="D66" s="4">
        <v>297991</v>
      </c>
      <c r="E66" s="4">
        <v>304320390.94</v>
      </c>
      <c r="F66" s="4">
        <v>-165506.67</v>
      </c>
      <c r="G66" s="4">
        <v>-186277</v>
      </c>
      <c r="H66" s="15">
        <f t="shared" si="9"/>
        <v>304266598.27</v>
      </c>
    </row>
    <row r="67" spans="1:8" ht="11.25">
      <c r="A67" s="13"/>
      <c r="B67" s="3">
        <v>2004</v>
      </c>
      <c r="C67" s="4"/>
      <c r="D67" s="4"/>
      <c r="E67" s="4">
        <v>296644651.29</v>
      </c>
      <c r="F67" s="4">
        <v>301493202.2</v>
      </c>
      <c r="G67" s="4">
        <v>207312</v>
      </c>
      <c r="H67" s="15">
        <f t="shared" si="9"/>
        <v>598345165.49</v>
      </c>
    </row>
    <row r="68" spans="1:8" ht="11.25">
      <c r="A68" s="13"/>
      <c r="B68" s="3">
        <v>2005</v>
      </c>
      <c r="C68" s="4"/>
      <c r="D68" s="4"/>
      <c r="E68" s="4"/>
      <c r="F68" s="4">
        <v>294449239.83</v>
      </c>
      <c r="G68" s="4">
        <v>298822024</v>
      </c>
      <c r="H68" s="15">
        <f t="shared" si="9"/>
        <v>593271263.8299999</v>
      </c>
    </row>
    <row r="69" spans="1:8" ht="11.25">
      <c r="A69" s="13"/>
      <c r="B69" s="3">
        <v>2006</v>
      </c>
      <c r="C69" s="4"/>
      <c r="D69" s="4"/>
      <c r="E69" s="4"/>
      <c r="F69" s="4"/>
      <c r="G69" s="4">
        <v>264972543</v>
      </c>
      <c r="H69" s="15">
        <f t="shared" si="9"/>
        <v>264972543</v>
      </c>
    </row>
    <row r="70" spans="1:8" ht="11.25">
      <c r="A70" s="16"/>
      <c r="B70" s="6" t="s">
        <v>11</v>
      </c>
      <c r="C70" s="7">
        <f>SUM(C64:C66)</f>
        <v>0</v>
      </c>
      <c r="D70" s="7">
        <f>SUM(D64:D66)</f>
        <v>886820</v>
      </c>
      <c r="E70" s="7">
        <f>SUM(E64:E67)</f>
        <v>602832118.53</v>
      </c>
      <c r="F70" s="7">
        <f>SUM(F65:F68)</f>
        <v>595701480.28</v>
      </c>
      <c r="G70" s="7">
        <f>SUM(G65:G69)</f>
        <v>563810592</v>
      </c>
      <c r="H70" s="15">
        <f t="shared" si="9"/>
        <v>1763231010.81</v>
      </c>
    </row>
    <row r="71" spans="1:8" ht="22.5">
      <c r="A71" s="19" t="s">
        <v>17</v>
      </c>
      <c r="B71" s="3"/>
      <c r="C71" s="4"/>
      <c r="D71" s="4"/>
      <c r="E71" s="4"/>
      <c r="F71" s="4"/>
      <c r="G71" s="4"/>
      <c r="H71" s="17"/>
    </row>
    <row r="72" spans="1:8" ht="11.25">
      <c r="A72" s="13"/>
      <c r="B72" s="3">
        <v>2002</v>
      </c>
      <c r="C72" s="4"/>
      <c r="D72" s="4">
        <v>12785</v>
      </c>
      <c r="E72" s="4"/>
      <c r="F72" s="4">
        <v>707</v>
      </c>
      <c r="G72" s="4"/>
      <c r="H72" s="15">
        <f aca="true" t="shared" si="10" ref="H72:H77">SUM(C72:G72)</f>
        <v>13492</v>
      </c>
    </row>
    <row r="73" spans="1:8" ht="11.25">
      <c r="A73" s="13"/>
      <c r="B73" s="3">
        <v>2003</v>
      </c>
      <c r="C73" s="4"/>
      <c r="D73" s="4">
        <v>6672</v>
      </c>
      <c r="E73" s="4"/>
      <c r="F73" s="4">
        <v>313</v>
      </c>
      <c r="G73" s="4">
        <v>-94</v>
      </c>
      <c r="H73" s="15">
        <f t="shared" si="10"/>
        <v>6891</v>
      </c>
    </row>
    <row r="74" spans="1:8" ht="11.25">
      <c r="A74" s="13"/>
      <c r="B74" s="3">
        <v>2004</v>
      </c>
      <c r="C74" s="4"/>
      <c r="D74" s="4"/>
      <c r="E74" s="4"/>
      <c r="F74" s="4">
        <v>6575738.52</v>
      </c>
      <c r="G74" s="4">
        <v>2975</v>
      </c>
      <c r="H74" s="15">
        <f t="shared" si="10"/>
        <v>6578713.52</v>
      </c>
    </row>
    <row r="75" spans="1:8" ht="11.25">
      <c r="A75" s="13"/>
      <c r="B75" s="3">
        <v>2005</v>
      </c>
      <c r="C75" s="4"/>
      <c r="D75" s="4"/>
      <c r="E75" s="4"/>
      <c r="F75" s="4">
        <v>6681962</v>
      </c>
      <c r="G75" s="4">
        <v>6453558</v>
      </c>
      <c r="H75" s="15">
        <f t="shared" si="10"/>
        <v>13135520</v>
      </c>
    </row>
    <row r="76" spans="1:8" ht="11.25">
      <c r="A76" s="13"/>
      <c r="B76" s="3">
        <v>2006</v>
      </c>
      <c r="C76" s="4"/>
      <c r="D76" s="4"/>
      <c r="E76" s="4"/>
      <c r="F76" s="4"/>
      <c r="G76" s="4">
        <v>5905810</v>
      </c>
      <c r="H76" s="15">
        <f t="shared" si="10"/>
        <v>5905810</v>
      </c>
    </row>
    <row r="77" spans="1:8" ht="11.25">
      <c r="A77" s="16"/>
      <c r="B77" s="6" t="s">
        <v>11</v>
      </c>
      <c r="C77" s="7">
        <f>SUM(C71:C73)</f>
        <v>0</v>
      </c>
      <c r="D77" s="7">
        <f>SUM(D71:D73)</f>
        <v>19457</v>
      </c>
      <c r="E77" s="7">
        <f>SUM(E71:E74)</f>
        <v>0</v>
      </c>
      <c r="F77" s="7">
        <f>SUM(F72:F75)</f>
        <v>13258720.52</v>
      </c>
      <c r="G77" s="7">
        <f>SUM(G72:G76)</f>
        <v>12362249</v>
      </c>
      <c r="H77" s="15">
        <f t="shared" si="10"/>
        <v>25640426.52</v>
      </c>
    </row>
    <row r="78" spans="1:8" ht="11.25" customHeight="1">
      <c r="A78" s="19" t="s">
        <v>28</v>
      </c>
      <c r="B78" s="3"/>
      <c r="C78" s="4"/>
      <c r="D78" s="4"/>
      <c r="E78" s="4"/>
      <c r="F78" s="4"/>
      <c r="G78" s="4"/>
      <c r="H78" s="17"/>
    </row>
    <row r="79" spans="1:8" ht="11.25">
      <c r="A79" s="13"/>
      <c r="B79" s="3">
        <v>2002</v>
      </c>
      <c r="C79" s="4"/>
      <c r="D79" s="4"/>
      <c r="E79" s="8">
        <v>205</v>
      </c>
      <c r="F79" s="4">
        <v>0</v>
      </c>
      <c r="G79" s="4"/>
      <c r="H79" s="15">
        <f aca="true" t="shared" si="11" ref="H79:H84">SUM(C79:G79)</f>
        <v>205</v>
      </c>
    </row>
    <row r="80" spans="1:8" ht="11.25">
      <c r="A80" s="13"/>
      <c r="B80" s="3">
        <v>2003</v>
      </c>
      <c r="C80" s="4"/>
      <c r="D80" s="4"/>
      <c r="E80" s="8">
        <v>1144</v>
      </c>
      <c r="F80" s="4">
        <v>-134</v>
      </c>
      <c r="G80" s="4"/>
      <c r="H80" s="15">
        <f t="shared" si="11"/>
        <v>1010</v>
      </c>
    </row>
    <row r="81" spans="1:8" ht="11.25">
      <c r="A81" s="13"/>
      <c r="B81" s="3">
        <v>2004</v>
      </c>
      <c r="C81" s="4"/>
      <c r="D81" s="4"/>
      <c r="E81" s="8">
        <v>1006</v>
      </c>
      <c r="F81" s="4">
        <v>1011</v>
      </c>
      <c r="G81" s="4">
        <v>-5</v>
      </c>
      <c r="H81" s="15">
        <f t="shared" si="11"/>
        <v>2012</v>
      </c>
    </row>
    <row r="82" spans="1:8" ht="11.25">
      <c r="A82" s="13"/>
      <c r="B82" s="3">
        <v>2005</v>
      </c>
      <c r="C82" s="4"/>
      <c r="D82" s="4"/>
      <c r="E82" s="8"/>
      <c r="F82" s="4">
        <v>894</v>
      </c>
      <c r="G82" s="4">
        <v>1166</v>
      </c>
      <c r="H82" s="15">
        <f t="shared" si="11"/>
        <v>2060</v>
      </c>
    </row>
    <row r="83" spans="1:8" ht="11.25">
      <c r="A83" s="13"/>
      <c r="B83" s="3">
        <v>2006</v>
      </c>
      <c r="C83" s="4"/>
      <c r="D83" s="4"/>
      <c r="E83" s="8"/>
      <c r="F83" s="4"/>
      <c r="G83" s="4">
        <v>878</v>
      </c>
      <c r="H83" s="15">
        <f t="shared" si="11"/>
        <v>878</v>
      </c>
    </row>
    <row r="84" spans="1:8" ht="11.25">
      <c r="A84" s="13"/>
      <c r="B84" s="6" t="s">
        <v>11</v>
      </c>
      <c r="C84" s="7">
        <f>SUM(C78:C80)</f>
        <v>0</v>
      </c>
      <c r="D84" s="7">
        <f>SUM(D78:D80)</f>
        <v>0</v>
      </c>
      <c r="E84" s="7">
        <f>SUM(E78:E81)</f>
        <v>2355</v>
      </c>
      <c r="F84" s="7">
        <f>SUM(F79:F82)</f>
        <v>1771</v>
      </c>
      <c r="G84" s="7">
        <f>SUM(G79:G83)</f>
        <v>2039</v>
      </c>
      <c r="H84" s="15">
        <f t="shared" si="11"/>
        <v>6165</v>
      </c>
    </row>
    <row r="85" spans="1:8" ht="25.5" customHeight="1">
      <c r="A85" s="19" t="s">
        <v>24</v>
      </c>
      <c r="B85" s="3"/>
      <c r="C85" s="4"/>
      <c r="D85" s="4"/>
      <c r="E85" s="4"/>
      <c r="F85" s="4"/>
      <c r="G85" s="4"/>
      <c r="H85" s="17"/>
    </row>
    <row r="86" spans="1:8" ht="11.25">
      <c r="A86" s="13"/>
      <c r="B86" s="3">
        <v>2002</v>
      </c>
      <c r="C86" s="4"/>
      <c r="D86" s="4">
        <v>0</v>
      </c>
      <c r="E86" s="4">
        <v>25307</v>
      </c>
      <c r="F86" s="4"/>
      <c r="G86" s="4"/>
      <c r="H86" s="15">
        <f aca="true" t="shared" si="12" ref="H86:H91">SUM(C86:G86)</f>
        <v>25307</v>
      </c>
    </row>
    <row r="87" spans="1:8" ht="11.25">
      <c r="A87" s="13"/>
      <c r="B87" s="3">
        <v>2003</v>
      </c>
      <c r="C87" s="4"/>
      <c r="D87" s="4">
        <v>0</v>
      </c>
      <c r="E87" s="4">
        <v>6621579.01</v>
      </c>
      <c r="F87" s="4"/>
      <c r="G87" s="4"/>
      <c r="H87" s="15">
        <f t="shared" si="12"/>
        <v>6621579.01</v>
      </c>
    </row>
    <row r="88" spans="1:8" ht="11.25">
      <c r="A88" s="13"/>
      <c r="B88" s="3">
        <v>2004</v>
      </c>
      <c r="C88" s="4"/>
      <c r="D88" s="4"/>
      <c r="E88" s="4">
        <v>6675692</v>
      </c>
      <c r="F88" s="4"/>
      <c r="G88" s="4"/>
      <c r="H88" s="15">
        <f t="shared" si="12"/>
        <v>6675692</v>
      </c>
    </row>
    <row r="89" spans="1:8" ht="11.25">
      <c r="A89" s="13"/>
      <c r="B89" s="3">
        <v>2005</v>
      </c>
      <c r="C89" s="4"/>
      <c r="D89" s="4"/>
      <c r="E89" s="4"/>
      <c r="F89" s="4"/>
      <c r="G89" s="4"/>
      <c r="H89" s="15">
        <f t="shared" si="12"/>
        <v>0</v>
      </c>
    </row>
    <row r="90" spans="1:8" ht="11.25">
      <c r="A90" s="13"/>
      <c r="B90" s="3">
        <v>2006</v>
      </c>
      <c r="C90" s="4"/>
      <c r="D90" s="4"/>
      <c r="E90" s="4"/>
      <c r="F90" s="4"/>
      <c r="G90" s="4"/>
      <c r="H90" s="15">
        <f t="shared" si="12"/>
        <v>0</v>
      </c>
    </row>
    <row r="91" spans="1:8" ht="11.25">
      <c r="A91" s="16"/>
      <c r="B91" s="6" t="s">
        <v>11</v>
      </c>
      <c r="C91" s="7">
        <f>SUM(C85:C87)</f>
        <v>0</v>
      </c>
      <c r="D91" s="7">
        <f>SUM(D85:D87)</f>
        <v>0</v>
      </c>
      <c r="E91" s="7">
        <f>SUM(E85:E88)</f>
        <v>13322578.01</v>
      </c>
      <c r="F91" s="7">
        <f>SUM(F86:F89)</f>
        <v>0</v>
      </c>
      <c r="G91" s="7">
        <f>SUM(G86:G90)</f>
        <v>0</v>
      </c>
      <c r="H91" s="15">
        <f t="shared" si="12"/>
        <v>13322578.01</v>
      </c>
    </row>
    <row r="92" spans="1:8" ht="11.25">
      <c r="A92" s="19" t="s">
        <v>18</v>
      </c>
      <c r="B92" s="3"/>
      <c r="C92" s="4"/>
      <c r="D92" s="4"/>
      <c r="E92" s="4"/>
      <c r="F92" s="4"/>
      <c r="G92" s="4"/>
      <c r="H92" s="17"/>
    </row>
    <row r="93" spans="1:8" ht="11.25">
      <c r="A93" s="13"/>
      <c r="B93" s="3">
        <v>2002</v>
      </c>
      <c r="C93" s="4"/>
      <c r="D93" s="4">
        <v>817</v>
      </c>
      <c r="E93" s="4">
        <v>260</v>
      </c>
      <c r="F93" s="4">
        <v>172</v>
      </c>
      <c r="G93" s="4"/>
      <c r="H93" s="15">
        <f aca="true" t="shared" si="13" ref="H93:H98">SUM(C93:G93)</f>
        <v>1249</v>
      </c>
    </row>
    <row r="94" spans="1:8" ht="11.25">
      <c r="A94" s="13"/>
      <c r="B94" s="3">
        <v>2003</v>
      </c>
      <c r="C94" s="4"/>
      <c r="D94" s="4">
        <v>411</v>
      </c>
      <c r="E94" s="4">
        <v>417266.22</v>
      </c>
      <c r="F94" s="4">
        <v>-2033</v>
      </c>
      <c r="G94" s="4"/>
      <c r="H94" s="15">
        <f t="shared" si="13"/>
        <v>415644.22</v>
      </c>
    </row>
    <row r="95" spans="1:8" ht="11.25">
      <c r="A95" s="13"/>
      <c r="B95" s="3">
        <v>2004</v>
      </c>
      <c r="C95" s="4"/>
      <c r="D95" s="4"/>
      <c r="E95" s="4">
        <v>410626</v>
      </c>
      <c r="F95" s="4">
        <v>410005</v>
      </c>
      <c r="G95" s="4">
        <v>409</v>
      </c>
      <c r="H95" s="15">
        <f t="shared" si="13"/>
        <v>821040</v>
      </c>
    </row>
    <row r="96" spans="1:8" ht="11.25">
      <c r="A96" s="13"/>
      <c r="B96" s="3">
        <v>2005</v>
      </c>
      <c r="C96" s="4"/>
      <c r="D96" s="4"/>
      <c r="E96" s="4"/>
      <c r="F96" s="4">
        <v>410969</v>
      </c>
      <c r="G96" s="4">
        <v>403208</v>
      </c>
      <c r="H96" s="15">
        <f t="shared" si="13"/>
        <v>814177</v>
      </c>
    </row>
    <row r="97" spans="1:8" ht="11.25">
      <c r="A97" s="13"/>
      <c r="B97" s="3">
        <v>2006</v>
      </c>
      <c r="C97" s="4"/>
      <c r="D97" s="4"/>
      <c r="E97" s="4"/>
      <c r="F97" s="4"/>
      <c r="G97" s="4">
        <v>364302</v>
      </c>
      <c r="H97" s="15">
        <f t="shared" si="13"/>
        <v>364302</v>
      </c>
    </row>
    <row r="98" spans="1:8" ht="11.25">
      <c r="A98" s="16"/>
      <c r="B98" s="6" t="s">
        <v>11</v>
      </c>
      <c r="C98" s="7">
        <f>SUM(C92:C94)</f>
        <v>0</v>
      </c>
      <c r="D98" s="7">
        <f>SUM(D92:D94)</f>
        <v>1228</v>
      </c>
      <c r="E98" s="7">
        <f>SUM(E92:E95)</f>
        <v>828152.22</v>
      </c>
      <c r="F98" s="7">
        <f>SUM(F93:F96)</f>
        <v>819113</v>
      </c>
      <c r="G98" s="7">
        <f>SUM(G93:G97)</f>
        <v>767919</v>
      </c>
      <c r="H98" s="15">
        <f t="shared" si="13"/>
        <v>2416412.2199999997</v>
      </c>
    </row>
    <row r="99" spans="1:8" ht="11.25">
      <c r="A99" s="19" t="s">
        <v>19</v>
      </c>
      <c r="B99" s="3"/>
      <c r="C99" s="4"/>
      <c r="D99" s="4"/>
      <c r="E99" s="4"/>
      <c r="F99" s="4"/>
      <c r="G99" s="4"/>
      <c r="H99" s="17"/>
    </row>
    <row r="100" spans="1:8" ht="11.25">
      <c r="A100" s="13"/>
      <c r="B100" s="3">
        <v>2002</v>
      </c>
      <c r="C100" s="4"/>
      <c r="D100" s="4">
        <v>4852</v>
      </c>
      <c r="E100" s="4">
        <v>3696</v>
      </c>
      <c r="F100" s="4">
        <v>562</v>
      </c>
      <c r="G100" s="4"/>
      <c r="H100" s="15">
        <f aca="true" t="shared" si="14" ref="H100:H105">SUM(C100:G100)</f>
        <v>9110</v>
      </c>
    </row>
    <row r="101" spans="1:8" ht="11.25">
      <c r="A101" s="13"/>
      <c r="B101" s="3">
        <v>2003</v>
      </c>
      <c r="C101" s="4"/>
      <c r="D101" s="4">
        <v>2534</v>
      </c>
      <c r="E101" s="4">
        <v>2472459</v>
      </c>
      <c r="F101" s="4">
        <v>467</v>
      </c>
      <c r="G101" s="4"/>
      <c r="H101" s="15">
        <f t="shared" si="14"/>
        <v>2475460</v>
      </c>
    </row>
    <row r="102" spans="1:8" ht="11.25">
      <c r="A102" s="13"/>
      <c r="B102" s="3">
        <v>2004</v>
      </c>
      <c r="C102" s="4"/>
      <c r="D102" s="4"/>
      <c r="E102" s="4">
        <v>2531132</v>
      </c>
      <c r="F102" s="4">
        <v>2454487</v>
      </c>
      <c r="G102" s="4">
        <v>-6259</v>
      </c>
      <c r="H102" s="15">
        <f t="shared" si="14"/>
        <v>4979360</v>
      </c>
    </row>
    <row r="103" spans="1:8" ht="11.25">
      <c r="A103" s="13"/>
      <c r="B103" s="3">
        <v>2005</v>
      </c>
      <c r="C103" s="4"/>
      <c r="D103" s="4"/>
      <c r="E103" s="4"/>
      <c r="F103" s="4">
        <v>2524728</v>
      </c>
      <c r="G103" s="4">
        <v>2403437</v>
      </c>
      <c r="H103" s="15">
        <f t="shared" si="14"/>
        <v>4928165</v>
      </c>
    </row>
    <row r="104" spans="1:8" ht="11.25">
      <c r="A104" s="13"/>
      <c r="B104" s="3">
        <v>2006</v>
      </c>
      <c r="C104" s="4"/>
      <c r="D104" s="4"/>
      <c r="E104" s="4"/>
      <c r="F104" s="4"/>
      <c r="G104" s="4">
        <v>2245471</v>
      </c>
      <c r="H104" s="15">
        <f t="shared" si="14"/>
        <v>2245471</v>
      </c>
    </row>
    <row r="105" spans="1:8" ht="11.25">
      <c r="A105" s="16"/>
      <c r="B105" s="6" t="s">
        <v>11</v>
      </c>
      <c r="C105" s="7">
        <f>SUM(C99:C101)</f>
        <v>0</v>
      </c>
      <c r="D105" s="7">
        <f>SUM(D99:D101)</f>
        <v>7386</v>
      </c>
      <c r="E105" s="7">
        <f>SUM(E99:E102)</f>
        <v>5007287</v>
      </c>
      <c r="F105" s="7">
        <f>SUM(F100:F103)</f>
        <v>4980244</v>
      </c>
      <c r="G105" s="7">
        <f>SUM(G100:G104)</f>
        <v>4642649</v>
      </c>
      <c r="H105" s="15">
        <f t="shared" si="14"/>
        <v>14637566</v>
      </c>
    </row>
    <row r="106" spans="1:8" ht="11.25">
      <c r="A106" s="19" t="s">
        <v>20</v>
      </c>
      <c r="B106" s="3"/>
      <c r="C106" s="4"/>
      <c r="D106" s="4"/>
      <c r="E106" s="4"/>
      <c r="F106" s="4"/>
      <c r="G106" s="4"/>
      <c r="H106" s="17"/>
    </row>
    <row r="107" spans="1:8" ht="11.25">
      <c r="A107" s="13"/>
      <c r="B107" s="3">
        <v>2002</v>
      </c>
      <c r="C107" s="4"/>
      <c r="D107" s="4">
        <v>12</v>
      </c>
      <c r="E107" s="4">
        <v>140</v>
      </c>
      <c r="F107" s="4">
        <v>0</v>
      </c>
      <c r="G107" s="4"/>
      <c r="H107" s="15">
        <f aca="true" t="shared" si="15" ref="H107:H112">SUM(C107:G107)</f>
        <v>152</v>
      </c>
    </row>
    <row r="108" spans="1:8" ht="11.25">
      <c r="A108" s="13"/>
      <c r="B108" s="3">
        <v>2003</v>
      </c>
      <c r="C108" s="4"/>
      <c r="D108" s="4">
        <v>6</v>
      </c>
      <c r="E108" s="4">
        <v>6478</v>
      </c>
      <c r="F108" s="4">
        <v>0</v>
      </c>
      <c r="G108" s="4"/>
      <c r="H108" s="15">
        <f t="shared" si="15"/>
        <v>6484</v>
      </c>
    </row>
    <row r="109" spans="1:8" ht="11.25">
      <c r="A109" s="13"/>
      <c r="B109" s="3">
        <v>2004</v>
      </c>
      <c r="C109" s="4"/>
      <c r="D109" s="4"/>
      <c r="E109" s="4">
        <v>5749</v>
      </c>
      <c r="F109" s="4">
        <v>6273</v>
      </c>
      <c r="G109" s="4">
        <v>-34</v>
      </c>
      <c r="H109" s="15">
        <f t="shared" si="15"/>
        <v>11988</v>
      </c>
    </row>
    <row r="110" spans="1:8" ht="11.25">
      <c r="A110" s="13"/>
      <c r="B110" s="3">
        <v>2005</v>
      </c>
      <c r="C110" s="4"/>
      <c r="D110" s="4"/>
      <c r="E110" s="4"/>
      <c r="F110" s="4">
        <v>5827</v>
      </c>
      <c r="G110" s="4">
        <v>5794</v>
      </c>
      <c r="H110" s="15">
        <f t="shared" si="15"/>
        <v>11621</v>
      </c>
    </row>
    <row r="111" spans="1:8" ht="11.25">
      <c r="A111" s="13"/>
      <c r="B111" s="3">
        <v>2006</v>
      </c>
      <c r="C111" s="4"/>
      <c r="D111" s="4"/>
      <c r="E111" s="4"/>
      <c r="F111" s="4"/>
      <c r="G111" s="4">
        <v>5386</v>
      </c>
      <c r="H111" s="15">
        <f t="shared" si="15"/>
        <v>5386</v>
      </c>
    </row>
    <row r="112" spans="1:8" ht="11.25">
      <c r="A112" s="16"/>
      <c r="B112" s="6" t="s">
        <v>11</v>
      </c>
      <c r="C112" s="7">
        <f>SUM(C106:C108)</f>
        <v>0</v>
      </c>
      <c r="D112" s="7">
        <f>SUM(D106:D108)</f>
        <v>18</v>
      </c>
      <c r="E112" s="7">
        <f>SUM(E106:E109)</f>
        <v>12367</v>
      </c>
      <c r="F112" s="7">
        <f>SUM(F107:F110)</f>
        <v>12100</v>
      </c>
      <c r="G112" s="7">
        <f>SUM(G107:G111)</f>
        <v>11146</v>
      </c>
      <c r="H112" s="15">
        <f t="shared" si="15"/>
        <v>35631</v>
      </c>
    </row>
    <row r="113" spans="1:8" ht="22.5">
      <c r="A113" s="19" t="s">
        <v>21</v>
      </c>
      <c r="B113" s="3"/>
      <c r="C113" s="4"/>
      <c r="D113" s="4"/>
      <c r="E113" s="4"/>
      <c r="F113" s="4"/>
      <c r="G113" s="4"/>
      <c r="H113" s="17"/>
    </row>
    <row r="114" spans="1:8" ht="11.25">
      <c r="A114" s="13"/>
      <c r="B114" s="3">
        <v>2002</v>
      </c>
      <c r="C114" s="4"/>
      <c r="D114" s="4">
        <v>120</v>
      </c>
      <c r="E114" s="4">
        <v>367</v>
      </c>
      <c r="F114" s="4">
        <v>0</v>
      </c>
      <c r="G114" s="4"/>
      <c r="H114" s="15">
        <f aca="true" t="shared" si="16" ref="H114:H119">SUM(C114:G114)</f>
        <v>487</v>
      </c>
    </row>
    <row r="115" spans="1:8" ht="11.25">
      <c r="A115" s="13"/>
      <c r="B115" s="3">
        <v>2003</v>
      </c>
      <c r="C115" s="4"/>
      <c r="D115" s="4">
        <v>61</v>
      </c>
      <c r="E115" s="4">
        <v>60974</v>
      </c>
      <c r="F115" s="4">
        <v>0</v>
      </c>
      <c r="G115" s="4"/>
      <c r="H115" s="15">
        <f t="shared" si="16"/>
        <v>61035</v>
      </c>
    </row>
    <row r="116" spans="1:8" ht="11.25">
      <c r="A116" s="13"/>
      <c r="B116" s="3">
        <v>2004</v>
      </c>
      <c r="C116" s="4"/>
      <c r="D116" s="4"/>
      <c r="E116" s="4">
        <v>61086</v>
      </c>
      <c r="F116" s="4">
        <v>59915</v>
      </c>
      <c r="G116" s="4">
        <v>29</v>
      </c>
      <c r="H116" s="15">
        <f t="shared" si="16"/>
        <v>121030</v>
      </c>
    </row>
    <row r="117" spans="1:8" ht="11.25">
      <c r="A117" s="13"/>
      <c r="B117" s="3">
        <v>2005</v>
      </c>
      <c r="C117" s="4"/>
      <c r="D117" s="4"/>
      <c r="E117" s="4"/>
      <c r="F117" s="4">
        <v>60492</v>
      </c>
      <c r="G117" s="4">
        <v>59497</v>
      </c>
      <c r="H117" s="15">
        <f t="shared" si="16"/>
        <v>119989</v>
      </c>
    </row>
    <row r="118" spans="1:8" ht="11.25">
      <c r="A118" s="13"/>
      <c r="B118" s="3">
        <v>2006</v>
      </c>
      <c r="C118" s="4"/>
      <c r="D118" s="4"/>
      <c r="E118" s="4"/>
      <c r="F118" s="4"/>
      <c r="G118" s="4">
        <v>54445</v>
      </c>
      <c r="H118" s="15">
        <f t="shared" si="16"/>
        <v>54445</v>
      </c>
    </row>
    <row r="119" spans="1:8" ht="11.25">
      <c r="A119" s="16"/>
      <c r="B119" s="6" t="s">
        <v>11</v>
      </c>
      <c r="C119" s="7">
        <f>SUM(C113:C115)</f>
        <v>0</v>
      </c>
      <c r="D119" s="7">
        <f>SUM(D113:D115)</f>
        <v>181</v>
      </c>
      <c r="E119" s="7">
        <f>SUM(E113:E116)</f>
        <v>122427</v>
      </c>
      <c r="F119" s="7">
        <f>SUM(F114:F117)</f>
        <v>120407</v>
      </c>
      <c r="G119" s="7">
        <f>SUM(G114:G118)</f>
        <v>113971</v>
      </c>
      <c r="H119" s="15">
        <f t="shared" si="16"/>
        <v>356986</v>
      </c>
    </row>
    <row r="120" spans="1:8" ht="22.5">
      <c r="A120" s="19" t="s">
        <v>22</v>
      </c>
      <c r="B120" s="3"/>
      <c r="C120" s="4"/>
      <c r="D120" s="4"/>
      <c r="E120" s="4"/>
      <c r="F120" s="4"/>
      <c r="G120" s="4"/>
      <c r="H120" s="17"/>
    </row>
    <row r="121" spans="1:8" ht="11.25">
      <c r="A121" s="13"/>
      <c r="B121" s="3">
        <v>2002</v>
      </c>
      <c r="C121" s="4"/>
      <c r="D121" s="4">
        <v>514</v>
      </c>
      <c r="E121" s="4">
        <v>10367</v>
      </c>
      <c r="F121" s="4">
        <v>577</v>
      </c>
      <c r="G121" s="4"/>
      <c r="H121" s="15">
        <f aca="true" t="shared" si="17" ref="H121:H126">SUM(C121:G121)</f>
        <v>11458</v>
      </c>
    </row>
    <row r="122" spans="1:8" ht="11.25">
      <c r="A122" s="13"/>
      <c r="B122" s="3">
        <v>2003</v>
      </c>
      <c r="C122" s="4"/>
      <c r="D122" s="4">
        <v>285</v>
      </c>
      <c r="E122" s="4">
        <v>275888</v>
      </c>
      <c r="F122" s="4">
        <v>2750</v>
      </c>
      <c r="G122" s="4">
        <v>-33</v>
      </c>
      <c r="H122" s="15">
        <f t="shared" si="17"/>
        <v>278890</v>
      </c>
    </row>
    <row r="123" spans="1:8" ht="11.25">
      <c r="A123" s="13"/>
      <c r="B123" s="3">
        <v>2004</v>
      </c>
      <c r="C123" s="4"/>
      <c r="D123" s="4"/>
      <c r="E123" s="4">
        <v>293877</v>
      </c>
      <c r="F123" s="4">
        <v>272677</v>
      </c>
      <c r="G123" s="4">
        <v>-1216</v>
      </c>
      <c r="H123" s="15">
        <f t="shared" si="17"/>
        <v>565338</v>
      </c>
    </row>
    <row r="124" spans="1:8" ht="11.25">
      <c r="A124" s="13"/>
      <c r="B124" s="3">
        <v>2005</v>
      </c>
      <c r="C124" s="4"/>
      <c r="D124" s="4"/>
      <c r="E124" s="4"/>
      <c r="F124" s="4">
        <v>266321</v>
      </c>
      <c r="G124" s="4">
        <v>264133</v>
      </c>
      <c r="H124" s="15">
        <f t="shared" si="17"/>
        <v>530454</v>
      </c>
    </row>
    <row r="125" spans="1:8" ht="11.25">
      <c r="A125" s="13"/>
      <c r="B125" s="3">
        <v>2006</v>
      </c>
      <c r="C125" s="4"/>
      <c r="D125" s="4"/>
      <c r="E125" s="4"/>
      <c r="F125" s="4"/>
      <c r="G125" s="4">
        <v>230127</v>
      </c>
      <c r="H125" s="15">
        <f t="shared" si="17"/>
        <v>230127</v>
      </c>
    </row>
    <row r="126" spans="1:8" ht="11.25">
      <c r="A126" s="16"/>
      <c r="B126" s="6" t="s">
        <v>11</v>
      </c>
      <c r="C126" s="7">
        <f>SUM(C120:C122)</f>
        <v>0</v>
      </c>
      <c r="D126" s="7">
        <f>SUM(D120:D122)</f>
        <v>799</v>
      </c>
      <c r="E126" s="7">
        <f>SUM(E120:E123)</f>
        <v>580132</v>
      </c>
      <c r="F126" s="7">
        <f>SUM(F121:F124)</f>
        <v>542325</v>
      </c>
      <c r="G126" s="7">
        <f>SUM(G121:G125)</f>
        <v>493011</v>
      </c>
      <c r="H126" s="15">
        <f t="shared" si="17"/>
        <v>1616267</v>
      </c>
    </row>
    <row r="127" spans="1:8" ht="11.25">
      <c r="A127" s="19" t="s">
        <v>23</v>
      </c>
      <c r="B127" s="3"/>
      <c r="C127" s="4"/>
      <c r="D127" s="4"/>
      <c r="E127" s="4"/>
      <c r="F127" s="4"/>
      <c r="G127" s="4"/>
      <c r="H127" s="17"/>
    </row>
    <row r="128" spans="1:8" ht="11.25">
      <c r="A128" s="13"/>
      <c r="B128" s="3">
        <v>2002</v>
      </c>
      <c r="C128" s="4"/>
      <c r="D128" s="4">
        <v>1</v>
      </c>
      <c r="E128" s="4">
        <v>487</v>
      </c>
      <c r="F128" s="4">
        <v>0</v>
      </c>
      <c r="G128" s="4"/>
      <c r="H128" s="15">
        <f aca="true" t="shared" si="18" ref="H128:H133">SUM(C128:G128)</f>
        <v>488</v>
      </c>
    </row>
    <row r="129" spans="1:8" ht="11.25">
      <c r="A129" s="13"/>
      <c r="B129" s="3">
        <v>2003</v>
      </c>
      <c r="C129" s="4"/>
      <c r="D129" s="4">
        <v>1</v>
      </c>
      <c r="E129" s="4">
        <v>70354</v>
      </c>
      <c r="F129" s="4">
        <v>0</v>
      </c>
      <c r="G129" s="4"/>
      <c r="H129" s="15">
        <f t="shared" si="18"/>
        <v>70355</v>
      </c>
    </row>
    <row r="130" spans="1:8" ht="11.25">
      <c r="A130" s="13"/>
      <c r="B130" s="3">
        <v>2004</v>
      </c>
      <c r="C130" s="4"/>
      <c r="D130" s="4"/>
      <c r="E130" s="4">
        <v>70745</v>
      </c>
      <c r="F130" s="4">
        <v>68739</v>
      </c>
      <c r="G130" s="4"/>
      <c r="H130" s="15">
        <f t="shared" si="18"/>
        <v>139484</v>
      </c>
    </row>
    <row r="131" spans="1:8" ht="11.25">
      <c r="A131" s="13"/>
      <c r="B131" s="3">
        <v>2005</v>
      </c>
      <c r="C131" s="4"/>
      <c r="D131" s="4"/>
      <c r="E131" s="4"/>
      <c r="F131" s="4">
        <v>70234</v>
      </c>
      <c r="G131" s="4">
        <v>68355</v>
      </c>
      <c r="H131" s="15">
        <f t="shared" si="18"/>
        <v>138589</v>
      </c>
    </row>
    <row r="132" spans="1:8" ht="11.25">
      <c r="A132" s="13"/>
      <c r="B132" s="3">
        <v>2006</v>
      </c>
      <c r="C132" s="4"/>
      <c r="D132" s="4"/>
      <c r="E132" s="4"/>
      <c r="F132" s="4"/>
      <c r="G132" s="4">
        <v>62993</v>
      </c>
      <c r="H132" s="15">
        <f t="shared" si="18"/>
        <v>62993</v>
      </c>
    </row>
    <row r="133" spans="1:8" ht="11.25">
      <c r="A133" s="16"/>
      <c r="B133" s="6" t="s">
        <v>11</v>
      </c>
      <c r="C133" s="7">
        <f>SUM(C127:C129)</f>
        <v>0</v>
      </c>
      <c r="D133" s="7">
        <f>SUM(D127:D129)</f>
        <v>2</v>
      </c>
      <c r="E133" s="7">
        <f>SUM(E127:E130)</f>
        <v>141586</v>
      </c>
      <c r="F133" s="7">
        <f>SUM(F128:F131)</f>
        <v>138973</v>
      </c>
      <c r="G133" s="7">
        <f>SUM(G128:G132)</f>
        <v>131348</v>
      </c>
      <c r="H133" s="18">
        <f t="shared" si="18"/>
        <v>411909</v>
      </c>
    </row>
    <row r="134" spans="1:8" ht="27" customHeight="1">
      <c r="A134" s="19" t="s">
        <v>25</v>
      </c>
      <c r="B134" s="3"/>
      <c r="C134" s="4"/>
      <c r="D134" s="4"/>
      <c r="E134" s="4"/>
      <c r="F134" s="4"/>
      <c r="G134" s="4"/>
      <c r="H134" s="20"/>
    </row>
    <row r="135" spans="1:8" ht="11.25">
      <c r="A135" s="13"/>
      <c r="B135" s="3">
        <v>2002</v>
      </c>
      <c r="C135" s="4">
        <f aca="true" t="shared" si="19" ref="C135:D137">C6+C13+C20+C27+C37+C44+C51+C58+C65+C72+C86+C93+C100+C107+C114+C121+C128</f>
        <v>0</v>
      </c>
      <c r="D135" s="4">
        <f t="shared" si="19"/>
        <v>1606199</v>
      </c>
      <c r="E135" s="4">
        <f aca="true" t="shared" si="20" ref="E135:G136">E6+E13+E20+E27+E37+E44+E51+E58+E65+E72+E86+E93+E100+E107+E114+E121+E128+E79</f>
        <v>11347094.57</v>
      </c>
      <c r="F135" s="4">
        <f t="shared" si="20"/>
        <v>-153340.19</v>
      </c>
      <c r="G135" s="4">
        <f t="shared" si="20"/>
        <v>39348</v>
      </c>
      <c r="H135" s="15">
        <f aca="true" t="shared" si="21" ref="H135:H140">SUM(C135:G135)</f>
        <v>12839301.38</v>
      </c>
    </row>
    <row r="136" spans="1:10" ht="11.25">
      <c r="A136" s="13"/>
      <c r="B136" s="3">
        <v>2003</v>
      </c>
      <c r="C136" s="4">
        <f t="shared" si="19"/>
        <v>0</v>
      </c>
      <c r="D136" s="4">
        <f t="shared" si="19"/>
        <v>2628499</v>
      </c>
      <c r="E136" s="4">
        <f t="shared" si="20"/>
        <v>2722451179.92</v>
      </c>
      <c r="F136" s="4">
        <f t="shared" si="20"/>
        <v>1203005.9000000001</v>
      </c>
      <c r="G136" s="4">
        <f t="shared" si="20"/>
        <v>-1384451</v>
      </c>
      <c r="H136" s="15">
        <f t="shared" si="21"/>
        <v>2724898233.82</v>
      </c>
      <c r="J136" s="9"/>
    </row>
    <row r="137" spans="1:10" ht="11.25">
      <c r="A137" s="13"/>
      <c r="B137" s="3">
        <v>2004</v>
      </c>
      <c r="C137" s="4">
        <f t="shared" si="19"/>
        <v>0</v>
      </c>
      <c r="D137" s="4">
        <f t="shared" si="19"/>
        <v>0</v>
      </c>
      <c r="E137" s="4">
        <f>E8+E15+E22+E29+E39+E46+E53+E60+E67+E74+E88+E95+E102+E109+E116+E123+E130+E81+E81</f>
        <v>2554849040.04</v>
      </c>
      <c r="F137" s="4">
        <f>F8+F15+F22+F29+F39+F46+F53+F60+F67+F74+F88+F95+F102+F109+F116+F123+F130+F81</f>
        <v>2702209800.58</v>
      </c>
      <c r="G137" s="4">
        <f>G8+G15+G22+G29+G39+G46+G53+G60+G67+G74+G88+G95+G102+G109+G116+G123+G130+G81</f>
        <v>3294887</v>
      </c>
      <c r="H137" s="15">
        <f t="shared" si="21"/>
        <v>5260353727.62</v>
      </c>
      <c r="J137" s="9"/>
    </row>
    <row r="138" spans="1:10" ht="11.25">
      <c r="A138" s="13"/>
      <c r="B138" s="3">
        <v>2005</v>
      </c>
      <c r="C138" s="4"/>
      <c r="D138" s="4"/>
      <c r="E138" s="4"/>
      <c r="F138" s="4">
        <f>F9+F16+F23+F30+F40+F47+F54+F61+F68+F75+F89+F96+F103+F110+F117+F124+F131+F82</f>
        <v>2531339478.35</v>
      </c>
      <c r="G138" s="4">
        <f>G9+G16+G23+G30+G40+G47+G54+G61+G68+G75+G89+G96+G103+G110+G117+G124+G131+G82</f>
        <v>2687471639</v>
      </c>
      <c r="H138" s="15">
        <f t="shared" si="21"/>
        <v>5218811117.35</v>
      </c>
      <c r="J138" s="9"/>
    </row>
    <row r="139" spans="1:10" ht="11.25">
      <c r="A139" s="13"/>
      <c r="B139" s="3">
        <v>2006</v>
      </c>
      <c r="C139" s="4"/>
      <c r="D139" s="4"/>
      <c r="E139" s="4"/>
      <c r="F139" s="4"/>
      <c r="G139" s="4">
        <f>SUM(G132,G125,G118,G111,G104,G97,G90,G83,G76,G69,G62,G55,G48,G41,G31,G24,G17,G10)</f>
        <v>2272950126</v>
      </c>
      <c r="H139" s="15">
        <f t="shared" si="21"/>
        <v>2272950126</v>
      </c>
      <c r="J139" s="9"/>
    </row>
    <row r="140" spans="1:10" ht="12" thickBot="1">
      <c r="A140" s="21"/>
      <c r="B140" s="22" t="s">
        <v>11</v>
      </c>
      <c r="C140" s="23">
        <f>SUM(C134:C136)</f>
        <v>0</v>
      </c>
      <c r="D140" s="23">
        <f>SUM(D134:D136)</f>
        <v>4234698</v>
      </c>
      <c r="E140" s="23">
        <f>SUM(E134:E137)</f>
        <v>5288647314.530001</v>
      </c>
      <c r="F140" s="23">
        <f>SUM(F135:F138)</f>
        <v>5234598944.639999</v>
      </c>
      <c r="G140" s="23">
        <f>SUM(G135:G139)</f>
        <v>4962371549</v>
      </c>
      <c r="H140" s="24">
        <f t="shared" si="21"/>
        <v>15489852506.17</v>
      </c>
      <c r="J140" s="9"/>
    </row>
  </sheetData>
  <sheetProtection/>
  <mergeCells count="3">
    <mergeCell ref="A1:H1"/>
    <mergeCell ref="A2:H2"/>
    <mergeCell ref="A3:H3"/>
  </mergeCells>
  <printOptions/>
  <pageMargins left="1.07" right="0.75" top="0.24" bottom="0.32" header="0.22" footer="0.2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5"/>
  <sheetViews>
    <sheetView tabSelected="1" zoomScalePageLayoutView="0" workbookViewId="0" topLeftCell="A209">
      <selection activeCell="A212" sqref="A212"/>
    </sheetView>
  </sheetViews>
  <sheetFormatPr defaultColWidth="9.421875" defaultRowHeight="12.75"/>
  <cols>
    <col min="1" max="1" width="11.57421875" style="25" customWidth="1"/>
    <col min="2" max="2" width="10.7109375" style="25" customWidth="1"/>
    <col min="3" max="5" width="9.28125" style="25" customWidth="1"/>
    <col min="6" max="6" width="9.140625" style="25" customWidth="1"/>
    <col min="7" max="10" width="9.28125" style="25" customWidth="1"/>
    <col min="11" max="11" width="10.8515625" style="25" bestFit="1" customWidth="1"/>
    <col min="12" max="12" width="9.421875" style="0" customWidth="1"/>
    <col min="13" max="13" width="10.8515625" style="25" bestFit="1" customWidth="1"/>
    <col min="14" max="111" width="9.140625" style="25" customWidth="1"/>
    <col min="112" max="16384" width="9.421875" style="25" customWidth="1"/>
  </cols>
  <sheetData>
    <row r="1" spans="1:13" ht="12.75" customHeight="1">
      <c r="A1" s="64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1.25" customHeight="1">
      <c r="A2" s="67" t="s">
        <v>282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 thickBot="1">
      <c r="A3" s="68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256" s="30" customFormat="1" ht="12" thickBot="1">
      <c r="A4" s="62" t="s">
        <v>29</v>
      </c>
      <c r="B4" s="41" t="s">
        <v>9</v>
      </c>
      <c r="C4" s="41" t="s">
        <v>8</v>
      </c>
      <c r="D4" s="41" t="s">
        <v>14</v>
      </c>
      <c r="E4" s="41" t="s">
        <v>26</v>
      </c>
      <c r="F4" s="41" t="s">
        <v>27</v>
      </c>
      <c r="G4" s="41" t="s">
        <v>32</v>
      </c>
      <c r="H4" s="41" t="s">
        <v>34</v>
      </c>
      <c r="I4" s="63" t="s">
        <v>35</v>
      </c>
      <c r="J4" s="41" t="s">
        <v>36</v>
      </c>
      <c r="K4" s="42" t="s">
        <v>37</v>
      </c>
      <c r="L4" s="42" t="s">
        <v>281</v>
      </c>
      <c r="M4" s="43" t="s">
        <v>13</v>
      </c>
      <c r="N4" s="30" t="s">
        <v>38</v>
      </c>
      <c r="O4" s="30" t="s">
        <v>39</v>
      </c>
      <c r="P4" s="30" t="s">
        <v>40</v>
      </c>
      <c r="Q4" s="30" t="s">
        <v>41</v>
      </c>
      <c r="R4" s="30" t="s">
        <v>42</v>
      </c>
      <c r="S4" s="30" t="s">
        <v>43</v>
      </c>
      <c r="T4" s="30" t="s">
        <v>44</v>
      </c>
      <c r="U4" s="30" t="s">
        <v>45</v>
      </c>
      <c r="V4" s="30" t="s">
        <v>46</v>
      </c>
      <c r="W4" s="30" t="s">
        <v>47</v>
      </c>
      <c r="X4" s="30" t="s">
        <v>48</v>
      </c>
      <c r="Y4" s="30" t="s">
        <v>49</v>
      </c>
      <c r="Z4" s="30" t="s">
        <v>50</v>
      </c>
      <c r="AA4" s="30" t="s">
        <v>51</v>
      </c>
      <c r="AB4" s="30" t="s">
        <v>52</v>
      </c>
      <c r="AC4" s="30" t="s">
        <v>53</v>
      </c>
      <c r="AD4" s="30" t="s">
        <v>54</v>
      </c>
      <c r="AE4" s="30" t="s">
        <v>55</v>
      </c>
      <c r="AF4" s="30" t="s">
        <v>56</v>
      </c>
      <c r="AG4" s="30" t="s">
        <v>57</v>
      </c>
      <c r="AH4" s="30" t="s">
        <v>58</v>
      </c>
      <c r="AI4" s="30" t="s">
        <v>59</v>
      </c>
      <c r="AJ4" s="30" t="s">
        <v>60</v>
      </c>
      <c r="AK4" s="30" t="s">
        <v>61</v>
      </c>
      <c r="AL4" s="30" t="s">
        <v>62</v>
      </c>
      <c r="AM4" s="30" t="s">
        <v>63</v>
      </c>
      <c r="AN4" s="30" t="s">
        <v>64</v>
      </c>
      <c r="AO4" s="30" t="s">
        <v>65</v>
      </c>
      <c r="AP4" s="30" t="s">
        <v>66</v>
      </c>
      <c r="AQ4" s="30" t="s">
        <v>67</v>
      </c>
      <c r="AR4" s="30" t="s">
        <v>68</v>
      </c>
      <c r="AS4" s="30" t="s">
        <v>69</v>
      </c>
      <c r="AT4" s="30" t="s">
        <v>70</v>
      </c>
      <c r="AU4" s="30" t="s">
        <v>71</v>
      </c>
      <c r="AV4" s="30" t="s">
        <v>72</v>
      </c>
      <c r="AW4" s="30" t="s">
        <v>73</v>
      </c>
      <c r="AX4" s="30" t="s">
        <v>74</v>
      </c>
      <c r="AY4" s="30" t="s">
        <v>75</v>
      </c>
      <c r="AZ4" s="30" t="s">
        <v>76</v>
      </c>
      <c r="BA4" s="30" t="s">
        <v>77</v>
      </c>
      <c r="BB4" s="30" t="s">
        <v>78</v>
      </c>
      <c r="BC4" s="30" t="s">
        <v>79</v>
      </c>
      <c r="BD4" s="30" t="s">
        <v>80</v>
      </c>
      <c r="BE4" s="30" t="s">
        <v>81</v>
      </c>
      <c r="BF4" s="30" t="s">
        <v>82</v>
      </c>
      <c r="BG4" s="30" t="s">
        <v>83</v>
      </c>
      <c r="BH4" s="30" t="s">
        <v>84</v>
      </c>
      <c r="BI4" s="30" t="s">
        <v>85</v>
      </c>
      <c r="BJ4" s="30" t="s">
        <v>86</v>
      </c>
      <c r="BK4" s="30" t="s">
        <v>87</v>
      </c>
      <c r="BL4" s="30" t="s">
        <v>88</v>
      </c>
      <c r="BM4" s="30" t="s">
        <v>89</v>
      </c>
      <c r="BN4" s="30" t="s">
        <v>90</v>
      </c>
      <c r="BO4" s="30" t="s">
        <v>91</v>
      </c>
      <c r="BP4" s="30" t="s">
        <v>92</v>
      </c>
      <c r="BQ4" s="30" t="s">
        <v>93</v>
      </c>
      <c r="BR4" s="30" t="s">
        <v>94</v>
      </c>
      <c r="BS4" s="30" t="s">
        <v>95</v>
      </c>
      <c r="BT4" s="30" t="s">
        <v>96</v>
      </c>
      <c r="BU4" s="30" t="s">
        <v>97</v>
      </c>
      <c r="BV4" s="30" t="s">
        <v>98</v>
      </c>
      <c r="BW4" s="30" t="s">
        <v>99</v>
      </c>
      <c r="BX4" s="30" t="s">
        <v>100</v>
      </c>
      <c r="BY4" s="30" t="s">
        <v>101</v>
      </c>
      <c r="BZ4" s="30" t="s">
        <v>102</v>
      </c>
      <c r="CA4" s="30" t="s">
        <v>103</v>
      </c>
      <c r="CB4" s="30" t="s">
        <v>104</v>
      </c>
      <c r="CC4" s="30" t="s">
        <v>105</v>
      </c>
      <c r="CD4" s="30" t="s">
        <v>106</v>
      </c>
      <c r="CE4" s="30" t="s">
        <v>107</v>
      </c>
      <c r="CF4" s="30" t="s">
        <v>108</v>
      </c>
      <c r="CG4" s="30" t="s">
        <v>109</v>
      </c>
      <c r="CH4" s="30" t="s">
        <v>110</v>
      </c>
      <c r="CI4" s="30" t="s">
        <v>111</v>
      </c>
      <c r="CJ4" s="30" t="s">
        <v>112</v>
      </c>
      <c r="CK4" s="30" t="s">
        <v>113</v>
      </c>
      <c r="CL4" s="30" t="s">
        <v>114</v>
      </c>
      <c r="CM4" s="30" t="s">
        <v>115</v>
      </c>
      <c r="CN4" s="30" t="s">
        <v>116</v>
      </c>
      <c r="CO4" s="30" t="s">
        <v>117</v>
      </c>
      <c r="CP4" s="30" t="s">
        <v>118</v>
      </c>
      <c r="CQ4" s="30" t="s">
        <v>119</v>
      </c>
      <c r="CR4" s="30" t="s">
        <v>120</v>
      </c>
      <c r="CS4" s="30" t="s">
        <v>121</v>
      </c>
      <c r="CT4" s="30" t="s">
        <v>122</v>
      </c>
      <c r="CU4" s="30" t="s">
        <v>123</v>
      </c>
      <c r="CV4" s="30" t="s">
        <v>124</v>
      </c>
      <c r="CW4" s="30" t="s">
        <v>125</v>
      </c>
      <c r="CX4" s="30" t="s">
        <v>126</v>
      </c>
      <c r="CY4" s="30" t="s">
        <v>127</v>
      </c>
      <c r="CZ4" s="30" t="s">
        <v>128</v>
      </c>
      <c r="DA4" s="30" t="s">
        <v>129</v>
      </c>
      <c r="DB4" s="30" t="s">
        <v>130</v>
      </c>
      <c r="DC4" s="30" t="s">
        <v>131</v>
      </c>
      <c r="DD4" s="30" t="s">
        <v>132</v>
      </c>
      <c r="DE4" s="30" t="s">
        <v>133</v>
      </c>
      <c r="DF4" s="30" t="s">
        <v>134</v>
      </c>
      <c r="DG4" s="30" t="s">
        <v>135</v>
      </c>
      <c r="DH4" s="30" t="s">
        <v>136</v>
      </c>
      <c r="DI4" s="30" t="s">
        <v>137</v>
      </c>
      <c r="DJ4" s="30" t="s">
        <v>138</v>
      </c>
      <c r="DK4" s="30" t="s">
        <v>139</v>
      </c>
      <c r="DL4" s="30" t="s">
        <v>140</v>
      </c>
      <c r="DM4" s="30" t="s">
        <v>141</v>
      </c>
      <c r="DN4" s="30" t="s">
        <v>142</v>
      </c>
      <c r="DO4" s="30" t="s">
        <v>143</v>
      </c>
      <c r="DP4" s="30" t="s">
        <v>144</v>
      </c>
      <c r="DQ4" s="30" t="s">
        <v>145</v>
      </c>
      <c r="DR4" s="30" t="s">
        <v>146</v>
      </c>
      <c r="DS4" s="30" t="s">
        <v>147</v>
      </c>
      <c r="DT4" s="30" t="s">
        <v>148</v>
      </c>
      <c r="DU4" s="30" t="s">
        <v>149</v>
      </c>
      <c r="DV4" s="30" t="s">
        <v>150</v>
      </c>
      <c r="DW4" s="30" t="s">
        <v>151</v>
      </c>
      <c r="DX4" s="30" t="s">
        <v>152</v>
      </c>
      <c r="DY4" s="30" t="s">
        <v>153</v>
      </c>
      <c r="DZ4" s="30" t="s">
        <v>154</v>
      </c>
      <c r="EA4" s="30" t="s">
        <v>155</v>
      </c>
      <c r="EB4" s="30" t="s">
        <v>156</v>
      </c>
      <c r="EC4" s="30" t="s">
        <v>157</v>
      </c>
      <c r="ED4" s="30" t="s">
        <v>158</v>
      </c>
      <c r="EE4" s="30" t="s">
        <v>159</v>
      </c>
      <c r="EF4" s="30" t="s">
        <v>160</v>
      </c>
      <c r="EG4" s="30" t="s">
        <v>161</v>
      </c>
      <c r="EH4" s="30" t="s">
        <v>162</v>
      </c>
      <c r="EI4" s="30" t="s">
        <v>163</v>
      </c>
      <c r="EJ4" s="30" t="s">
        <v>164</v>
      </c>
      <c r="EK4" s="30" t="s">
        <v>165</v>
      </c>
      <c r="EL4" s="30" t="s">
        <v>166</v>
      </c>
      <c r="EM4" s="30" t="s">
        <v>167</v>
      </c>
      <c r="EN4" s="30" t="s">
        <v>168</v>
      </c>
      <c r="EO4" s="30" t="s">
        <v>169</v>
      </c>
      <c r="EP4" s="30" t="s">
        <v>170</v>
      </c>
      <c r="EQ4" s="30" t="s">
        <v>171</v>
      </c>
      <c r="ER4" s="30" t="s">
        <v>172</v>
      </c>
      <c r="ES4" s="30" t="s">
        <v>173</v>
      </c>
      <c r="ET4" s="30" t="s">
        <v>174</v>
      </c>
      <c r="EU4" s="30" t="s">
        <v>175</v>
      </c>
      <c r="EV4" s="30" t="s">
        <v>176</v>
      </c>
      <c r="EW4" s="30" t="s">
        <v>177</v>
      </c>
      <c r="EX4" s="30" t="s">
        <v>178</v>
      </c>
      <c r="EY4" s="30" t="s">
        <v>179</v>
      </c>
      <c r="EZ4" s="30" t="s">
        <v>180</v>
      </c>
      <c r="FA4" s="30" t="s">
        <v>181</v>
      </c>
      <c r="FB4" s="30" t="s">
        <v>182</v>
      </c>
      <c r="FC4" s="30" t="s">
        <v>183</v>
      </c>
      <c r="FD4" s="30" t="s">
        <v>184</v>
      </c>
      <c r="FE4" s="30" t="s">
        <v>185</v>
      </c>
      <c r="FF4" s="30" t="s">
        <v>186</v>
      </c>
      <c r="FG4" s="30" t="s">
        <v>187</v>
      </c>
      <c r="FH4" s="30" t="s">
        <v>188</v>
      </c>
      <c r="FI4" s="30" t="s">
        <v>189</v>
      </c>
      <c r="FJ4" s="30" t="s">
        <v>190</v>
      </c>
      <c r="FK4" s="30" t="s">
        <v>191</v>
      </c>
      <c r="FL4" s="30" t="s">
        <v>192</v>
      </c>
      <c r="FM4" s="30" t="s">
        <v>193</v>
      </c>
      <c r="FN4" s="30" t="s">
        <v>194</v>
      </c>
      <c r="FO4" s="30" t="s">
        <v>195</v>
      </c>
      <c r="FP4" s="30" t="s">
        <v>196</v>
      </c>
      <c r="FQ4" s="30" t="s">
        <v>197</v>
      </c>
      <c r="FR4" s="30" t="s">
        <v>198</v>
      </c>
      <c r="FS4" s="30" t="s">
        <v>199</v>
      </c>
      <c r="FT4" s="30" t="s">
        <v>200</v>
      </c>
      <c r="FU4" s="30" t="s">
        <v>201</v>
      </c>
      <c r="FV4" s="30" t="s">
        <v>202</v>
      </c>
      <c r="FW4" s="30" t="s">
        <v>203</v>
      </c>
      <c r="FX4" s="30" t="s">
        <v>204</v>
      </c>
      <c r="FY4" s="30" t="s">
        <v>205</v>
      </c>
      <c r="FZ4" s="30" t="s">
        <v>206</v>
      </c>
      <c r="GA4" s="30" t="s">
        <v>207</v>
      </c>
      <c r="GB4" s="30" t="s">
        <v>208</v>
      </c>
      <c r="GC4" s="30" t="s">
        <v>209</v>
      </c>
      <c r="GD4" s="30" t="s">
        <v>210</v>
      </c>
      <c r="GE4" s="30" t="s">
        <v>211</v>
      </c>
      <c r="GF4" s="30" t="s">
        <v>212</v>
      </c>
      <c r="GG4" s="30" t="s">
        <v>213</v>
      </c>
      <c r="GH4" s="30" t="s">
        <v>214</v>
      </c>
      <c r="GI4" s="30" t="s">
        <v>215</v>
      </c>
      <c r="GJ4" s="30" t="s">
        <v>216</v>
      </c>
      <c r="GK4" s="30" t="s">
        <v>217</v>
      </c>
      <c r="GL4" s="30" t="s">
        <v>218</v>
      </c>
      <c r="GM4" s="30" t="s">
        <v>219</v>
      </c>
      <c r="GN4" s="30" t="s">
        <v>220</v>
      </c>
      <c r="GO4" s="30" t="s">
        <v>221</v>
      </c>
      <c r="GP4" s="30" t="s">
        <v>222</v>
      </c>
      <c r="GQ4" s="30" t="s">
        <v>223</v>
      </c>
      <c r="GR4" s="30" t="s">
        <v>224</v>
      </c>
      <c r="GS4" s="30" t="s">
        <v>225</v>
      </c>
      <c r="GT4" s="30" t="s">
        <v>226</v>
      </c>
      <c r="GU4" s="30" t="s">
        <v>227</v>
      </c>
      <c r="GV4" s="30" t="s">
        <v>228</v>
      </c>
      <c r="GW4" s="30" t="s">
        <v>229</v>
      </c>
      <c r="GX4" s="30" t="s">
        <v>230</v>
      </c>
      <c r="GY4" s="30" t="s">
        <v>231</v>
      </c>
      <c r="GZ4" s="30" t="s">
        <v>232</v>
      </c>
      <c r="HA4" s="30" t="s">
        <v>233</v>
      </c>
      <c r="HB4" s="30" t="s">
        <v>234</v>
      </c>
      <c r="HC4" s="30" t="s">
        <v>235</v>
      </c>
      <c r="HD4" s="30" t="s">
        <v>236</v>
      </c>
      <c r="HE4" s="30" t="s">
        <v>237</v>
      </c>
      <c r="HF4" s="30" t="s">
        <v>238</v>
      </c>
      <c r="HG4" s="30" t="s">
        <v>239</v>
      </c>
      <c r="HH4" s="30" t="s">
        <v>240</v>
      </c>
      <c r="HI4" s="30" t="s">
        <v>241</v>
      </c>
      <c r="HJ4" s="30" t="s">
        <v>242</v>
      </c>
      <c r="HK4" s="30" t="s">
        <v>243</v>
      </c>
      <c r="HL4" s="30" t="s">
        <v>244</v>
      </c>
      <c r="HM4" s="30" t="s">
        <v>245</v>
      </c>
      <c r="HN4" s="30" t="s">
        <v>246</v>
      </c>
      <c r="HO4" s="30" t="s">
        <v>247</v>
      </c>
      <c r="HP4" s="30" t="s">
        <v>248</v>
      </c>
      <c r="HQ4" s="30" t="s">
        <v>249</v>
      </c>
      <c r="HR4" s="30" t="s">
        <v>250</v>
      </c>
      <c r="HS4" s="30" t="s">
        <v>251</v>
      </c>
      <c r="HT4" s="30" t="s">
        <v>252</v>
      </c>
      <c r="HU4" s="30" t="s">
        <v>253</v>
      </c>
      <c r="HV4" s="30" t="s">
        <v>254</v>
      </c>
      <c r="HW4" s="30" t="s">
        <v>255</v>
      </c>
      <c r="HX4" s="30" t="s">
        <v>256</v>
      </c>
      <c r="HY4" s="30" t="s">
        <v>257</v>
      </c>
      <c r="HZ4" s="30" t="s">
        <v>258</v>
      </c>
      <c r="IA4" s="30" t="s">
        <v>259</v>
      </c>
      <c r="IB4" s="30" t="s">
        <v>260</v>
      </c>
      <c r="IC4" s="30" t="s">
        <v>261</v>
      </c>
      <c r="ID4" s="30" t="s">
        <v>262</v>
      </c>
      <c r="IE4" s="30" t="s">
        <v>263</v>
      </c>
      <c r="IF4" s="30" t="s">
        <v>264</v>
      </c>
      <c r="IG4" s="30" t="s">
        <v>265</v>
      </c>
      <c r="IH4" s="30" t="s">
        <v>266</v>
      </c>
      <c r="II4" s="30" t="s">
        <v>267</v>
      </c>
      <c r="IJ4" s="30" t="s">
        <v>268</v>
      </c>
      <c r="IK4" s="30" t="s">
        <v>269</v>
      </c>
      <c r="IL4" s="30" t="s">
        <v>270</v>
      </c>
      <c r="IM4" s="30" t="s">
        <v>271</v>
      </c>
      <c r="IN4" s="30" t="s">
        <v>272</v>
      </c>
      <c r="IO4" s="30" t="s">
        <v>273</v>
      </c>
      <c r="IP4" s="30" t="s">
        <v>274</v>
      </c>
      <c r="IQ4" s="30" t="s">
        <v>275</v>
      </c>
      <c r="IR4" s="30" t="s">
        <v>276</v>
      </c>
      <c r="IS4" s="30" t="s">
        <v>277</v>
      </c>
      <c r="IT4" s="30" t="s">
        <v>278</v>
      </c>
      <c r="IU4" s="30" t="s">
        <v>279</v>
      </c>
      <c r="IV4" s="30" t="s">
        <v>280</v>
      </c>
    </row>
    <row r="5" spans="1:13" s="30" customFormat="1" ht="12" thickTop="1">
      <c r="A5" s="44" t="s">
        <v>0</v>
      </c>
      <c r="B5" s="31"/>
      <c r="C5" s="32"/>
      <c r="D5" s="32"/>
      <c r="E5" s="32"/>
      <c r="F5" s="32"/>
      <c r="G5" s="32"/>
      <c r="H5" s="32"/>
      <c r="I5" s="32"/>
      <c r="J5" s="32"/>
      <c r="K5" s="32"/>
      <c r="M5" s="33"/>
    </row>
    <row r="6" spans="1:13" s="30" customFormat="1" ht="11.25">
      <c r="A6" s="44"/>
      <c r="B6" s="31">
        <v>2002</v>
      </c>
      <c r="C6" s="32"/>
      <c r="D6" s="32">
        <v>386776</v>
      </c>
      <c r="E6" s="32">
        <v>4352</v>
      </c>
      <c r="F6" s="32">
        <v>-30</v>
      </c>
      <c r="G6" s="32">
        <v>10</v>
      </c>
      <c r="H6" s="32">
        <v>18</v>
      </c>
      <c r="I6" s="32">
        <v>1</v>
      </c>
      <c r="J6" s="32">
        <v>2</v>
      </c>
      <c r="K6" s="32">
        <v>2</v>
      </c>
      <c r="L6" s="40">
        <v>0</v>
      </c>
      <c r="M6" s="26">
        <f>SUM(C6:L6)</f>
        <v>391131</v>
      </c>
    </row>
    <row r="7" spans="1:13" s="30" customFormat="1" ht="11.25">
      <c r="A7" s="44"/>
      <c r="B7" s="31">
        <v>2003</v>
      </c>
      <c r="C7" s="32"/>
      <c r="D7" s="32">
        <v>1020951</v>
      </c>
      <c r="E7" s="32">
        <v>1088681</v>
      </c>
      <c r="F7" s="32">
        <v>-115</v>
      </c>
      <c r="G7" s="32">
        <v>-611</v>
      </c>
      <c r="H7" s="32">
        <v>31</v>
      </c>
      <c r="I7" s="32">
        <v>-39</v>
      </c>
      <c r="J7" s="32">
        <v>-1</v>
      </c>
      <c r="K7" s="32">
        <v>-11</v>
      </c>
      <c r="L7" s="40">
        <v>0</v>
      </c>
      <c r="M7" s="26">
        <f>SUM(C7:L7)</f>
        <v>2108886</v>
      </c>
    </row>
    <row r="8" spans="1:13" s="30" customFormat="1" ht="11.25">
      <c r="A8" s="44"/>
      <c r="B8" s="31">
        <v>2004</v>
      </c>
      <c r="C8" s="32"/>
      <c r="D8" s="32"/>
      <c r="E8" s="32">
        <v>1022374</v>
      </c>
      <c r="F8" s="32">
        <v>1084237</v>
      </c>
      <c r="G8" s="32">
        <v>1199</v>
      </c>
      <c r="H8" s="32">
        <v>-173</v>
      </c>
      <c r="I8" s="32">
        <v>-137</v>
      </c>
      <c r="J8" s="32">
        <v>5</v>
      </c>
      <c r="K8" s="32">
        <v>-65</v>
      </c>
      <c r="L8" s="40">
        <v>0</v>
      </c>
      <c r="M8" s="26">
        <f>SUM(C8:L8)</f>
        <v>2107440</v>
      </c>
    </row>
    <row r="9" spans="1:13" s="30" customFormat="1" ht="11.25">
      <c r="A9" s="44"/>
      <c r="B9" s="31">
        <v>2005</v>
      </c>
      <c r="C9" s="32"/>
      <c r="D9" s="32"/>
      <c r="E9" s="34"/>
      <c r="F9" s="32">
        <v>1016438</v>
      </c>
      <c r="G9" s="32">
        <v>1077804</v>
      </c>
      <c r="H9" s="32">
        <v>1008</v>
      </c>
      <c r="I9" s="32">
        <v>-215</v>
      </c>
      <c r="J9" s="32">
        <v>10</v>
      </c>
      <c r="K9" s="32">
        <v>-106</v>
      </c>
      <c r="L9" s="40">
        <v>0</v>
      </c>
      <c r="M9" s="26">
        <f>SUM(C9:L9)</f>
        <v>2094939</v>
      </c>
    </row>
    <row r="10" spans="1:13" s="30" customFormat="1" ht="11.25">
      <c r="A10" s="44"/>
      <c r="B10" s="31">
        <v>2006</v>
      </c>
      <c r="C10" s="32"/>
      <c r="D10" s="32"/>
      <c r="E10" s="34"/>
      <c r="F10" s="32"/>
      <c r="G10" s="32">
        <v>915478</v>
      </c>
      <c r="H10" s="32">
        <v>1167702</v>
      </c>
      <c r="I10" s="32">
        <v>1073</v>
      </c>
      <c r="J10" s="32">
        <v>-306</v>
      </c>
      <c r="K10" s="32">
        <v>3</v>
      </c>
      <c r="L10" s="40">
        <v>-8</v>
      </c>
      <c r="M10" s="26">
        <f>SUM(C10:L10)</f>
        <v>2083942</v>
      </c>
    </row>
    <row r="11" spans="1:13" s="30" customFormat="1" ht="11.25">
      <c r="A11" s="44"/>
      <c r="B11" s="31">
        <v>2007</v>
      </c>
      <c r="C11" s="32"/>
      <c r="D11" s="32"/>
      <c r="E11" s="34"/>
      <c r="F11" s="32"/>
      <c r="G11" s="32"/>
      <c r="H11" s="32">
        <v>422382</v>
      </c>
      <c r="I11" s="32">
        <v>1645587</v>
      </c>
      <c r="J11" s="32">
        <v>1002</v>
      </c>
      <c r="K11" s="32">
        <v>-877</v>
      </c>
      <c r="L11" s="40">
        <v>-175</v>
      </c>
      <c r="M11" s="26">
        <f>SUM(C11:L11)</f>
        <v>2067919</v>
      </c>
    </row>
    <row r="12" spans="1:13" s="30" customFormat="1" ht="11.25">
      <c r="A12" s="44"/>
      <c r="B12" s="31">
        <v>2008</v>
      </c>
      <c r="C12" s="32"/>
      <c r="D12" s="32"/>
      <c r="E12" s="34"/>
      <c r="F12" s="32"/>
      <c r="G12" s="32"/>
      <c r="H12" s="32"/>
      <c r="I12" s="32">
        <v>304003</v>
      </c>
      <c r="J12" s="32">
        <v>1747610</v>
      </c>
      <c r="K12" s="32">
        <v>1368</v>
      </c>
      <c r="L12" s="40">
        <v>-219</v>
      </c>
      <c r="M12" s="26">
        <f>SUM(C12:L12)</f>
        <v>2052762</v>
      </c>
    </row>
    <row r="13" spans="1:13" s="30" customFormat="1" ht="11.25">
      <c r="A13" s="44"/>
      <c r="B13" s="31">
        <v>2009</v>
      </c>
      <c r="C13" s="32"/>
      <c r="D13" s="32"/>
      <c r="E13" s="34"/>
      <c r="F13" s="32"/>
      <c r="G13" s="32"/>
      <c r="H13" s="32"/>
      <c r="I13" s="32"/>
      <c r="J13" s="32">
        <v>361705</v>
      </c>
      <c r="K13" s="32">
        <v>1570625</v>
      </c>
      <c r="L13" s="40">
        <v>1816</v>
      </c>
      <c r="M13" s="26">
        <f>SUM(C13:L13)</f>
        <v>1934146</v>
      </c>
    </row>
    <row r="14" spans="1:13" s="30" customFormat="1" ht="11.25">
      <c r="A14" s="44"/>
      <c r="B14" s="31">
        <v>2010</v>
      </c>
      <c r="C14" s="32"/>
      <c r="D14" s="32"/>
      <c r="E14" s="34"/>
      <c r="F14" s="32"/>
      <c r="G14" s="32"/>
      <c r="H14" s="32"/>
      <c r="I14" s="32"/>
      <c r="J14" s="32"/>
      <c r="K14" s="32">
        <v>367142</v>
      </c>
      <c r="L14" s="40">
        <v>1534922</v>
      </c>
      <c r="M14" s="26">
        <f>SUM(C14:L14)</f>
        <v>1902064</v>
      </c>
    </row>
    <row r="15" spans="1:256" s="30" customFormat="1" ht="11.25">
      <c r="A15" s="55"/>
      <c r="B15" s="31">
        <v>2011</v>
      </c>
      <c r="C15" s="56"/>
      <c r="D15" s="56"/>
      <c r="E15" s="56"/>
      <c r="F15" s="56"/>
      <c r="G15" s="56"/>
      <c r="H15" s="56"/>
      <c r="I15" s="56"/>
      <c r="J15" s="56"/>
      <c r="K15" s="56"/>
      <c r="L15" s="40">
        <v>358459</v>
      </c>
      <c r="M15" s="26">
        <f>SUM(C15:L15)</f>
        <v>358459</v>
      </c>
      <c r="N15" s="58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13" s="30" customFormat="1" ht="12" thickBot="1">
      <c r="A16" s="45"/>
      <c r="B16" s="54" t="s">
        <v>11</v>
      </c>
      <c r="C16" s="28">
        <f>SUM(C6:C13)</f>
        <v>0</v>
      </c>
      <c r="D16" s="28">
        <f>SUM(D6:D13)</f>
        <v>1407727</v>
      </c>
      <c r="E16" s="28">
        <f aca="true" t="shared" si="0" ref="E16:J16">SUM(E6:E13)</f>
        <v>2115407</v>
      </c>
      <c r="F16" s="28">
        <f t="shared" si="0"/>
        <v>2100530</v>
      </c>
      <c r="G16" s="28">
        <f t="shared" si="0"/>
        <v>1993880</v>
      </c>
      <c r="H16" s="28">
        <f t="shared" si="0"/>
        <v>1590968</v>
      </c>
      <c r="I16" s="28">
        <f t="shared" si="0"/>
        <v>1950273</v>
      </c>
      <c r="J16" s="28">
        <f t="shared" si="0"/>
        <v>2110027</v>
      </c>
      <c r="K16" s="28">
        <f>SUM(K6:K14)</f>
        <v>1938081</v>
      </c>
      <c r="L16" s="28">
        <f>SUM(L6:L15)</f>
        <v>1894795</v>
      </c>
      <c r="M16" s="29">
        <f>SUM(M6:M14)</f>
        <v>16743229</v>
      </c>
    </row>
    <row r="17" spans="1:13" s="30" customFormat="1" ht="11.25">
      <c r="A17" s="44" t="s">
        <v>1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M17" s="26"/>
    </row>
    <row r="18" spans="1:13" s="30" customFormat="1" ht="11.25">
      <c r="A18" s="44"/>
      <c r="B18" s="31">
        <v>2002</v>
      </c>
      <c r="C18" s="32"/>
      <c r="D18" s="32">
        <v>34506</v>
      </c>
      <c r="E18" s="32">
        <v>332</v>
      </c>
      <c r="F18" s="32">
        <v>4</v>
      </c>
      <c r="G18" s="32"/>
      <c r="H18" s="32"/>
      <c r="I18" s="32">
        <v>0</v>
      </c>
      <c r="J18" s="32">
        <v>0</v>
      </c>
      <c r="K18" s="32">
        <v>0</v>
      </c>
      <c r="L18" s="40">
        <v>0</v>
      </c>
      <c r="M18" s="26">
        <f>SUM(C18:L18)</f>
        <v>34842</v>
      </c>
    </row>
    <row r="19" spans="1:13" s="30" customFormat="1" ht="11.25">
      <c r="A19" s="44"/>
      <c r="B19" s="31">
        <v>2003</v>
      </c>
      <c r="C19" s="32"/>
      <c r="D19" s="32">
        <v>95164</v>
      </c>
      <c r="E19" s="32">
        <v>103214</v>
      </c>
      <c r="F19" s="32">
        <v>151</v>
      </c>
      <c r="G19" s="32">
        <v>-15</v>
      </c>
      <c r="H19" s="32">
        <v>-1</v>
      </c>
      <c r="I19" s="32">
        <v>-2</v>
      </c>
      <c r="J19" s="32">
        <v>2</v>
      </c>
      <c r="K19" s="32">
        <v>0</v>
      </c>
      <c r="L19" s="40">
        <v>0</v>
      </c>
      <c r="M19" s="26">
        <f>SUM(C19:L19)</f>
        <v>198513</v>
      </c>
    </row>
    <row r="20" spans="1:13" s="30" customFormat="1" ht="11.25">
      <c r="A20" s="44"/>
      <c r="B20" s="31">
        <v>2004</v>
      </c>
      <c r="C20" s="32"/>
      <c r="D20" s="32"/>
      <c r="E20" s="32">
        <v>95498</v>
      </c>
      <c r="F20" s="32">
        <v>102509</v>
      </c>
      <c r="G20" s="32">
        <v>198</v>
      </c>
      <c r="H20" s="32">
        <v>-15</v>
      </c>
      <c r="I20" s="32">
        <v>-4</v>
      </c>
      <c r="J20" s="32">
        <v>2</v>
      </c>
      <c r="K20" s="32">
        <v>0</v>
      </c>
      <c r="L20" s="40">
        <v>0</v>
      </c>
      <c r="M20" s="26">
        <f>SUM(C20:L20)</f>
        <v>198188</v>
      </c>
    </row>
    <row r="21" spans="1:13" s="30" customFormat="1" ht="11.25">
      <c r="A21" s="44"/>
      <c r="B21" s="31">
        <v>2005</v>
      </c>
      <c r="C21" s="32"/>
      <c r="D21" s="32"/>
      <c r="E21" s="32"/>
      <c r="F21" s="32">
        <v>94621</v>
      </c>
      <c r="G21" s="32">
        <v>101620</v>
      </c>
      <c r="H21" s="32">
        <v>132</v>
      </c>
      <c r="I21" s="32">
        <v>-6</v>
      </c>
      <c r="J21" s="32">
        <v>1</v>
      </c>
      <c r="K21" s="32">
        <v>-1</v>
      </c>
      <c r="L21" s="40">
        <v>0</v>
      </c>
      <c r="M21" s="26">
        <f>SUM(C21:L21)</f>
        <v>196367</v>
      </c>
    </row>
    <row r="22" spans="1:13" s="30" customFormat="1" ht="11.25">
      <c r="A22" s="44"/>
      <c r="B22" s="31">
        <v>2006</v>
      </c>
      <c r="C22" s="32"/>
      <c r="D22" s="32"/>
      <c r="E22" s="32"/>
      <c r="F22" s="32"/>
      <c r="G22" s="32">
        <v>86308</v>
      </c>
      <c r="H22" s="32">
        <v>108248</v>
      </c>
      <c r="I22" s="32">
        <v>118</v>
      </c>
      <c r="J22" s="32">
        <v>-6</v>
      </c>
      <c r="K22" s="32">
        <v>3</v>
      </c>
      <c r="L22" s="40">
        <v>0</v>
      </c>
      <c r="M22" s="26">
        <f>SUM(C22:L22)</f>
        <v>194671</v>
      </c>
    </row>
    <row r="23" spans="1:13" s="30" customFormat="1" ht="11.25">
      <c r="A23" s="44"/>
      <c r="B23" s="31">
        <v>2007</v>
      </c>
      <c r="C23" s="32"/>
      <c r="D23" s="32"/>
      <c r="E23" s="32"/>
      <c r="F23" s="32"/>
      <c r="G23" s="32"/>
      <c r="H23" s="32">
        <v>38543</v>
      </c>
      <c r="I23" s="32">
        <v>153389</v>
      </c>
      <c r="J23" s="32">
        <v>153</v>
      </c>
      <c r="K23" s="32">
        <v>-38</v>
      </c>
      <c r="L23" s="40">
        <v>0</v>
      </c>
      <c r="M23" s="26">
        <f>SUM(C23:L23)</f>
        <v>192047</v>
      </c>
    </row>
    <row r="24" spans="1:13" s="30" customFormat="1" ht="11.25">
      <c r="A24" s="44"/>
      <c r="B24" s="31">
        <v>2008</v>
      </c>
      <c r="C24" s="32"/>
      <c r="D24" s="32"/>
      <c r="E24" s="32"/>
      <c r="F24" s="32"/>
      <c r="G24" s="32"/>
      <c r="H24" s="32"/>
      <c r="I24" s="32">
        <v>27118</v>
      </c>
      <c r="J24" s="32">
        <v>163231</v>
      </c>
      <c r="K24" s="32">
        <v>175</v>
      </c>
      <c r="L24" s="40">
        <v>-22</v>
      </c>
      <c r="M24" s="26">
        <f>SUM(C24:L24)</f>
        <v>190502</v>
      </c>
    </row>
    <row r="25" spans="1:13" s="30" customFormat="1" ht="11.25">
      <c r="A25" s="44"/>
      <c r="B25" s="31">
        <v>2009</v>
      </c>
      <c r="C25" s="32"/>
      <c r="D25" s="32"/>
      <c r="E25" s="32"/>
      <c r="F25" s="32"/>
      <c r="G25" s="32"/>
      <c r="H25" s="32"/>
      <c r="I25" s="32"/>
      <c r="J25" s="32">
        <v>33573</v>
      </c>
      <c r="K25" s="32">
        <v>149380</v>
      </c>
      <c r="L25" s="40">
        <v>182</v>
      </c>
      <c r="M25" s="26">
        <f>SUM(C25:L25)</f>
        <v>183135</v>
      </c>
    </row>
    <row r="26" spans="1:13" s="30" customFormat="1" ht="11.25">
      <c r="A26" s="44"/>
      <c r="B26" s="31">
        <v>2010</v>
      </c>
      <c r="C26" s="32"/>
      <c r="D26" s="32"/>
      <c r="E26" s="32"/>
      <c r="F26" s="32"/>
      <c r="G26" s="32"/>
      <c r="H26" s="32"/>
      <c r="I26" s="32"/>
      <c r="J26" s="32"/>
      <c r="K26" s="32">
        <v>34630</v>
      </c>
      <c r="L26" s="40">
        <v>146485</v>
      </c>
      <c r="M26" s="26">
        <f>SUM(C26:L26)</f>
        <v>181115</v>
      </c>
    </row>
    <row r="27" spans="1:256" s="30" customFormat="1" ht="11.25">
      <c r="A27" s="55"/>
      <c r="B27" s="31">
        <v>2011</v>
      </c>
      <c r="C27" s="56"/>
      <c r="D27" s="56"/>
      <c r="E27" s="56"/>
      <c r="F27" s="56"/>
      <c r="G27" s="56"/>
      <c r="H27" s="56"/>
      <c r="I27" s="56"/>
      <c r="J27" s="56"/>
      <c r="K27" s="56"/>
      <c r="L27" s="40">
        <v>33715</v>
      </c>
      <c r="M27" s="26">
        <f>SUM(C27:L27)</f>
        <v>33715</v>
      </c>
      <c r="N27" s="58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13" s="30" customFormat="1" ht="12" thickBot="1">
      <c r="A28" s="45"/>
      <c r="B28" s="27" t="s">
        <v>11</v>
      </c>
      <c r="C28" s="28">
        <f>SUM(C18:C25)</f>
        <v>0</v>
      </c>
      <c r="D28" s="28">
        <f aca="true" t="shared" si="1" ref="D28:J28">SUM(D18:D25)</f>
        <v>129670</v>
      </c>
      <c r="E28" s="28">
        <f t="shared" si="1"/>
        <v>199044</v>
      </c>
      <c r="F28" s="28">
        <f t="shared" si="1"/>
        <v>197285</v>
      </c>
      <c r="G28" s="28">
        <f t="shared" si="1"/>
        <v>188111</v>
      </c>
      <c r="H28" s="28">
        <f t="shared" si="1"/>
        <v>146907</v>
      </c>
      <c r="I28" s="28">
        <f t="shared" si="1"/>
        <v>180613</v>
      </c>
      <c r="J28" s="28">
        <f t="shared" si="1"/>
        <v>196956</v>
      </c>
      <c r="K28" s="28">
        <f>SUM(K18:K26)</f>
        <v>184149</v>
      </c>
      <c r="L28" s="28">
        <f>SUM(L18:L27)</f>
        <v>180360</v>
      </c>
      <c r="M28" s="29">
        <f>SUM(M18:M26)</f>
        <v>1569380</v>
      </c>
    </row>
    <row r="29" spans="1:13" s="30" customFormat="1" ht="11.25">
      <c r="A29" s="44" t="s">
        <v>2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M29" s="26"/>
    </row>
    <row r="30" spans="1:13" s="30" customFormat="1" ht="11.25">
      <c r="A30" s="44"/>
      <c r="B30" s="31">
        <v>2002</v>
      </c>
      <c r="C30" s="32"/>
      <c r="D30" s="32">
        <v>18295</v>
      </c>
      <c r="E30" s="32">
        <v>242</v>
      </c>
      <c r="F30" s="32">
        <v>-23</v>
      </c>
      <c r="G30" s="32">
        <v>4</v>
      </c>
      <c r="H30" s="32"/>
      <c r="I30" s="32">
        <v>0</v>
      </c>
      <c r="J30" s="32"/>
      <c r="K30" s="32">
        <v>0</v>
      </c>
      <c r="L30" s="40">
        <v>0</v>
      </c>
      <c r="M30" s="26">
        <f>SUM(C30:L30)</f>
        <v>18518</v>
      </c>
    </row>
    <row r="31" spans="1:13" s="30" customFormat="1" ht="11.25">
      <c r="A31" s="44"/>
      <c r="B31" s="31">
        <v>2003</v>
      </c>
      <c r="C31" s="32"/>
      <c r="D31" s="32">
        <v>38840</v>
      </c>
      <c r="E31" s="32">
        <v>43325</v>
      </c>
      <c r="F31" s="32">
        <v>-10</v>
      </c>
      <c r="G31" s="32">
        <v>-11</v>
      </c>
      <c r="H31" s="32">
        <v>-11</v>
      </c>
      <c r="I31" s="32">
        <v>1</v>
      </c>
      <c r="J31" s="32">
        <v>0</v>
      </c>
      <c r="K31" s="32">
        <v>0</v>
      </c>
      <c r="L31" s="40">
        <v>0</v>
      </c>
      <c r="M31" s="26">
        <f>SUM(C31:L31)</f>
        <v>82134</v>
      </c>
    </row>
    <row r="32" spans="1:13" s="30" customFormat="1" ht="11.25">
      <c r="A32" s="44"/>
      <c r="B32" s="31">
        <v>2004</v>
      </c>
      <c r="C32" s="32"/>
      <c r="D32" s="32"/>
      <c r="E32" s="32">
        <v>38857</v>
      </c>
      <c r="F32" s="32">
        <v>42731</v>
      </c>
      <c r="G32" s="32">
        <v>5</v>
      </c>
      <c r="H32" s="32">
        <v>1</v>
      </c>
      <c r="I32" s="32">
        <v>0</v>
      </c>
      <c r="J32" s="32">
        <v>0</v>
      </c>
      <c r="K32" s="32">
        <v>0</v>
      </c>
      <c r="L32" s="40">
        <v>0</v>
      </c>
      <c r="M32" s="26">
        <f>SUM(C32:L32)</f>
        <v>81594</v>
      </c>
    </row>
    <row r="33" spans="1:13" s="30" customFormat="1" ht="11.25">
      <c r="A33" s="44"/>
      <c r="B33" s="31">
        <v>2005</v>
      </c>
      <c r="C33" s="32"/>
      <c r="D33" s="32"/>
      <c r="E33" s="32"/>
      <c r="F33" s="32">
        <v>38490</v>
      </c>
      <c r="G33" s="32">
        <v>42283</v>
      </c>
      <c r="H33" s="32">
        <v>35</v>
      </c>
      <c r="I33" s="32">
        <v>-7</v>
      </c>
      <c r="J33" s="32">
        <v>-4</v>
      </c>
      <c r="K33" s="32">
        <v>-3</v>
      </c>
      <c r="L33" s="40">
        <v>0</v>
      </c>
      <c r="M33" s="26">
        <f>SUM(C33:L33)</f>
        <v>80794</v>
      </c>
    </row>
    <row r="34" spans="1:13" s="30" customFormat="1" ht="11.25">
      <c r="A34" s="44"/>
      <c r="B34" s="31">
        <v>2006</v>
      </c>
      <c r="C34" s="32"/>
      <c r="D34" s="32"/>
      <c r="E34" s="32"/>
      <c r="F34" s="32"/>
      <c r="G34" s="32">
        <v>33895</v>
      </c>
      <c r="H34" s="32">
        <v>45213</v>
      </c>
      <c r="I34" s="32">
        <v>71</v>
      </c>
      <c r="J34" s="32">
        <v>-16</v>
      </c>
      <c r="K34" s="32">
        <v>-12</v>
      </c>
      <c r="L34" s="40">
        <v>0</v>
      </c>
      <c r="M34" s="26">
        <f>SUM(C34:L34)</f>
        <v>79151</v>
      </c>
    </row>
    <row r="35" spans="1:13" s="30" customFormat="1" ht="11.25">
      <c r="A35" s="44"/>
      <c r="B35" s="31">
        <v>2007</v>
      </c>
      <c r="C35" s="32"/>
      <c r="D35" s="32"/>
      <c r="E35" s="32"/>
      <c r="F35" s="32"/>
      <c r="G35" s="32"/>
      <c r="H35" s="32">
        <v>14828</v>
      </c>
      <c r="I35" s="32">
        <v>62784</v>
      </c>
      <c r="J35" s="32">
        <v>75</v>
      </c>
      <c r="K35" s="32">
        <v>-12</v>
      </c>
      <c r="L35" s="40">
        <v>0</v>
      </c>
      <c r="M35" s="26">
        <f>SUM(C35:L35)</f>
        <v>77675</v>
      </c>
    </row>
    <row r="36" spans="1:13" s="30" customFormat="1" ht="11.25">
      <c r="A36" s="44"/>
      <c r="B36" s="31">
        <v>2008</v>
      </c>
      <c r="C36" s="32"/>
      <c r="D36" s="32"/>
      <c r="E36" s="32"/>
      <c r="F36" s="32"/>
      <c r="G36" s="32"/>
      <c r="H36" s="32"/>
      <c r="I36" s="32">
        <v>9058</v>
      </c>
      <c r="J36" s="32">
        <v>68547</v>
      </c>
      <c r="K36" s="32">
        <v>69</v>
      </c>
      <c r="L36" s="40">
        <v>-11</v>
      </c>
      <c r="M36" s="26">
        <f>SUM(C36:L36)</f>
        <v>77663</v>
      </c>
    </row>
    <row r="37" spans="1:13" s="30" customFormat="1" ht="11.25">
      <c r="A37" s="44"/>
      <c r="B37" s="31">
        <v>2009</v>
      </c>
      <c r="C37" s="32"/>
      <c r="D37" s="32"/>
      <c r="E37" s="32"/>
      <c r="F37" s="32"/>
      <c r="G37" s="32"/>
      <c r="H37" s="32"/>
      <c r="I37" s="32"/>
      <c r="J37" s="32">
        <v>11814</v>
      </c>
      <c r="K37" s="32">
        <v>62572</v>
      </c>
      <c r="L37" s="40">
        <v>133</v>
      </c>
      <c r="M37" s="26">
        <f>SUM(C37:L37)</f>
        <v>74519</v>
      </c>
    </row>
    <row r="38" spans="1:13" s="30" customFormat="1" ht="11.25">
      <c r="A38" s="44"/>
      <c r="B38" s="31">
        <v>2010</v>
      </c>
      <c r="C38" s="32"/>
      <c r="D38" s="32"/>
      <c r="E38" s="32"/>
      <c r="F38" s="32"/>
      <c r="G38" s="32"/>
      <c r="H38" s="32"/>
      <c r="I38" s="32"/>
      <c r="J38" s="32"/>
      <c r="K38" s="32">
        <v>12628</v>
      </c>
      <c r="L38" s="40">
        <v>60089</v>
      </c>
      <c r="M38" s="26">
        <f>SUM(C38:L38)</f>
        <v>72717</v>
      </c>
    </row>
    <row r="39" spans="1:256" s="30" customFormat="1" ht="11.25">
      <c r="A39" s="55"/>
      <c r="B39" s="31">
        <v>2011</v>
      </c>
      <c r="C39" s="56"/>
      <c r="D39" s="56"/>
      <c r="E39" s="56"/>
      <c r="F39" s="56"/>
      <c r="G39" s="56"/>
      <c r="H39" s="56"/>
      <c r="I39" s="56"/>
      <c r="J39" s="56"/>
      <c r="K39" s="56"/>
      <c r="L39" s="40">
        <v>12114</v>
      </c>
      <c r="M39" s="26">
        <f>SUM(C39:L39)</f>
        <v>12114</v>
      </c>
      <c r="N39" s="58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13" s="30" customFormat="1" ht="12" thickBot="1">
      <c r="A40" s="45"/>
      <c r="B40" s="27" t="s">
        <v>11</v>
      </c>
      <c r="C40" s="28">
        <f>SUM(C30:C37)</f>
        <v>0</v>
      </c>
      <c r="D40" s="28">
        <f aca="true" t="shared" si="2" ref="D40:J40">SUM(D30:D37)</f>
        <v>57135</v>
      </c>
      <c r="E40" s="28">
        <f t="shared" si="2"/>
        <v>82424</v>
      </c>
      <c r="F40" s="28">
        <f t="shared" si="2"/>
        <v>81188</v>
      </c>
      <c r="G40" s="28">
        <f t="shared" si="2"/>
        <v>76176</v>
      </c>
      <c r="H40" s="28">
        <f t="shared" si="2"/>
        <v>60066</v>
      </c>
      <c r="I40" s="28">
        <f t="shared" si="2"/>
        <v>71907</v>
      </c>
      <c r="J40" s="28">
        <f t="shared" si="2"/>
        <v>80416</v>
      </c>
      <c r="K40" s="28">
        <f>SUM(K30:K38)</f>
        <v>75242</v>
      </c>
      <c r="L40" s="28">
        <f>SUM(L30:L39)</f>
        <v>72325</v>
      </c>
      <c r="M40" s="29">
        <f>SUM(M30:M38)</f>
        <v>644765</v>
      </c>
    </row>
    <row r="41" spans="1:13" s="30" customFormat="1" ht="11.25">
      <c r="A41" s="44" t="s">
        <v>3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M41" s="26"/>
    </row>
    <row r="42" spans="1:13" s="30" customFormat="1" ht="11.25">
      <c r="A42" s="44"/>
      <c r="B42" s="31">
        <v>2002</v>
      </c>
      <c r="C42" s="32"/>
      <c r="D42" s="32">
        <v>830</v>
      </c>
      <c r="E42" s="32">
        <v>16</v>
      </c>
      <c r="F42" s="32">
        <v>-2</v>
      </c>
      <c r="G42" s="32"/>
      <c r="H42" s="32"/>
      <c r="I42" s="32">
        <v>0</v>
      </c>
      <c r="J42" s="32">
        <v>0</v>
      </c>
      <c r="K42" s="32">
        <v>0</v>
      </c>
      <c r="L42" s="40">
        <v>0</v>
      </c>
      <c r="M42" s="26">
        <f>SUM(C42:L42)</f>
        <v>844</v>
      </c>
    </row>
    <row r="43" spans="1:13" s="30" customFormat="1" ht="11.25">
      <c r="A43" s="44"/>
      <c r="B43" s="31">
        <v>2003</v>
      </c>
      <c r="C43" s="32"/>
      <c r="D43" s="32">
        <v>1279</v>
      </c>
      <c r="E43" s="32">
        <v>1761</v>
      </c>
      <c r="F43" s="32">
        <v>-12</v>
      </c>
      <c r="G43" s="32"/>
      <c r="H43" s="32"/>
      <c r="I43" s="32">
        <v>0</v>
      </c>
      <c r="J43" s="32">
        <v>0</v>
      </c>
      <c r="K43" s="32">
        <v>0</v>
      </c>
      <c r="L43" s="40">
        <v>0</v>
      </c>
      <c r="M43" s="26">
        <f>SUM(C43:L43)</f>
        <v>3028</v>
      </c>
    </row>
    <row r="44" spans="1:13" s="30" customFormat="1" ht="11.25">
      <c r="A44" s="44"/>
      <c r="B44" s="31">
        <v>2004</v>
      </c>
      <c r="C44" s="32"/>
      <c r="D44" s="32"/>
      <c r="E44" s="32">
        <v>1288</v>
      </c>
      <c r="F44" s="32">
        <v>1745</v>
      </c>
      <c r="G44" s="32">
        <v>2</v>
      </c>
      <c r="H44" s="32"/>
      <c r="I44" s="32">
        <v>0</v>
      </c>
      <c r="J44" s="32">
        <v>0</v>
      </c>
      <c r="K44" s="32">
        <v>0</v>
      </c>
      <c r="L44" s="40">
        <v>0</v>
      </c>
      <c r="M44" s="26">
        <f>SUM(C44:L44)</f>
        <v>3035</v>
      </c>
    </row>
    <row r="45" spans="1:13" s="30" customFormat="1" ht="11.25">
      <c r="A45" s="44"/>
      <c r="B45" s="31">
        <v>2005</v>
      </c>
      <c r="C45" s="32"/>
      <c r="D45" s="32"/>
      <c r="E45" s="32"/>
      <c r="F45" s="32">
        <v>1256</v>
      </c>
      <c r="G45" s="32">
        <v>1720</v>
      </c>
      <c r="H45" s="32">
        <v>1</v>
      </c>
      <c r="I45" s="32">
        <v>0</v>
      </c>
      <c r="J45" s="32">
        <v>0</v>
      </c>
      <c r="K45" s="32">
        <v>0</v>
      </c>
      <c r="L45" s="40">
        <v>0</v>
      </c>
      <c r="M45" s="26">
        <f>SUM(C45:L45)</f>
        <v>2977</v>
      </c>
    </row>
    <row r="46" spans="1:13" s="30" customFormat="1" ht="11.25">
      <c r="A46" s="44"/>
      <c r="B46" s="31">
        <v>2006</v>
      </c>
      <c r="C46" s="32"/>
      <c r="D46" s="32"/>
      <c r="E46" s="32"/>
      <c r="F46" s="32"/>
      <c r="G46" s="32">
        <v>1084</v>
      </c>
      <c r="H46" s="32">
        <v>1854</v>
      </c>
      <c r="I46" s="32">
        <v>4</v>
      </c>
      <c r="J46" s="32">
        <v>0</v>
      </c>
      <c r="K46" s="32">
        <v>0</v>
      </c>
      <c r="L46" s="40">
        <v>0</v>
      </c>
      <c r="M46" s="26">
        <f>SUM(C46:L46)</f>
        <v>2942</v>
      </c>
    </row>
    <row r="47" spans="1:13" s="30" customFormat="1" ht="11.25">
      <c r="A47" s="44"/>
      <c r="B47" s="31">
        <v>2007</v>
      </c>
      <c r="C47" s="32"/>
      <c r="D47" s="32"/>
      <c r="E47" s="32"/>
      <c r="F47" s="32"/>
      <c r="G47" s="32"/>
      <c r="H47" s="32">
        <v>472</v>
      </c>
      <c r="I47" s="32">
        <v>2413</v>
      </c>
      <c r="J47" s="32">
        <v>2</v>
      </c>
      <c r="K47" s="32">
        <v>-1</v>
      </c>
      <c r="L47" s="40">
        <v>0</v>
      </c>
      <c r="M47" s="26">
        <f>SUM(C47:L47)</f>
        <v>2886</v>
      </c>
    </row>
    <row r="48" spans="1:13" s="30" customFormat="1" ht="11.25">
      <c r="A48" s="44"/>
      <c r="B48" s="31">
        <v>2008</v>
      </c>
      <c r="C48" s="32"/>
      <c r="D48" s="32"/>
      <c r="E48" s="32"/>
      <c r="F48" s="32"/>
      <c r="G48" s="32"/>
      <c r="H48" s="32"/>
      <c r="I48" s="32">
        <v>275</v>
      </c>
      <c r="J48" s="32">
        <v>2629</v>
      </c>
      <c r="K48" s="32">
        <v>2</v>
      </c>
      <c r="L48" s="40">
        <v>0</v>
      </c>
      <c r="M48" s="26">
        <f>SUM(C48:L48)</f>
        <v>2906</v>
      </c>
    </row>
    <row r="49" spans="1:13" s="30" customFormat="1" ht="11.25">
      <c r="A49" s="44"/>
      <c r="B49" s="31">
        <v>2009</v>
      </c>
      <c r="C49" s="32"/>
      <c r="D49" s="32"/>
      <c r="E49" s="32"/>
      <c r="F49" s="32"/>
      <c r="G49" s="32"/>
      <c r="H49" s="32"/>
      <c r="I49" s="32"/>
      <c r="J49" s="32">
        <v>389</v>
      </c>
      <c r="K49" s="32">
        <v>2429</v>
      </c>
      <c r="L49" s="40">
        <v>5</v>
      </c>
      <c r="M49" s="26">
        <f>SUM(C49:L49)</f>
        <v>2823</v>
      </c>
    </row>
    <row r="50" spans="1:13" s="30" customFormat="1" ht="11.25">
      <c r="A50" s="44"/>
      <c r="B50" s="31">
        <v>2010</v>
      </c>
      <c r="C50" s="32"/>
      <c r="D50" s="32"/>
      <c r="E50" s="32"/>
      <c r="F50" s="32"/>
      <c r="G50" s="32"/>
      <c r="H50" s="32"/>
      <c r="I50" s="32"/>
      <c r="J50" s="32"/>
      <c r="K50" s="32">
        <v>407</v>
      </c>
      <c r="L50" s="40">
        <v>2383</v>
      </c>
      <c r="M50" s="26">
        <f>SUM(C50:L50)</f>
        <v>2790</v>
      </c>
    </row>
    <row r="51" spans="1:14" s="30" customFormat="1" ht="11.25">
      <c r="A51" s="59"/>
      <c r="B51" s="31">
        <v>2011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v>386</v>
      </c>
      <c r="M51" s="26">
        <f>SUM(C51:L51)</f>
        <v>386</v>
      </c>
      <c r="N51" s="40"/>
    </row>
    <row r="52" spans="1:13" s="30" customFormat="1" ht="12" thickBot="1">
      <c r="A52" s="45"/>
      <c r="B52" s="27" t="s">
        <v>11</v>
      </c>
      <c r="C52" s="28">
        <f>SUM(C42:C49)</f>
        <v>0</v>
      </c>
      <c r="D52" s="28">
        <f aca="true" t="shared" si="3" ref="D52:J52">SUM(D42:D49)</f>
        <v>2109</v>
      </c>
      <c r="E52" s="28">
        <f t="shared" si="3"/>
        <v>3065</v>
      </c>
      <c r="F52" s="28">
        <f t="shared" si="3"/>
        <v>2987</v>
      </c>
      <c r="G52" s="28">
        <f t="shared" si="3"/>
        <v>2806</v>
      </c>
      <c r="H52" s="28">
        <f t="shared" si="3"/>
        <v>2327</v>
      </c>
      <c r="I52" s="28">
        <f t="shared" si="3"/>
        <v>2692</v>
      </c>
      <c r="J52" s="28">
        <f t="shared" si="3"/>
        <v>3020</v>
      </c>
      <c r="K52" s="28">
        <f>SUM(K42:K50)</f>
        <v>2837</v>
      </c>
      <c r="L52" s="28">
        <f>SUM(L42:L51)</f>
        <v>2774</v>
      </c>
      <c r="M52" s="29">
        <f>SUM(M42:M50)</f>
        <v>24231</v>
      </c>
    </row>
    <row r="53" spans="1:13" s="30" customFormat="1" ht="12" thickBot="1">
      <c r="A53" s="44"/>
      <c r="B53" s="31"/>
      <c r="C53" s="34"/>
      <c r="D53" s="34"/>
      <c r="E53" s="34"/>
      <c r="F53" s="34"/>
      <c r="G53" s="34"/>
      <c r="H53" s="34"/>
      <c r="I53" s="34"/>
      <c r="J53" s="34"/>
      <c r="K53" s="34"/>
      <c r="M53" s="26"/>
    </row>
    <row r="54" spans="1:13" s="30" customFormat="1" ht="12" thickBot="1">
      <c r="A54" s="46" t="s">
        <v>4</v>
      </c>
      <c r="B54" s="35"/>
      <c r="C54" s="36">
        <f>C16+C28+C40+C52</f>
        <v>0</v>
      </c>
      <c r="D54" s="36">
        <f aca="true" t="shared" si="4" ref="D54:L54">D16+D28+D40+D52</f>
        <v>1596641</v>
      </c>
      <c r="E54" s="36">
        <f t="shared" si="4"/>
        <v>2399940</v>
      </c>
      <c r="F54" s="36">
        <f t="shared" si="4"/>
        <v>2381990</v>
      </c>
      <c r="G54" s="36">
        <f t="shared" si="4"/>
        <v>2260973</v>
      </c>
      <c r="H54" s="36">
        <f t="shared" si="4"/>
        <v>1800268</v>
      </c>
      <c r="I54" s="36">
        <f t="shared" si="4"/>
        <v>2205485</v>
      </c>
      <c r="J54" s="36">
        <f t="shared" si="4"/>
        <v>2390419</v>
      </c>
      <c r="K54" s="36">
        <f t="shared" si="4"/>
        <v>2200309</v>
      </c>
      <c r="L54" s="36">
        <f t="shared" si="4"/>
        <v>2150254</v>
      </c>
      <c r="M54" s="37">
        <f>M16+M28+M40+M52</f>
        <v>18981605</v>
      </c>
    </row>
    <row r="55" spans="1:13" s="30" customFormat="1" ht="12" thickBot="1">
      <c r="A55" s="46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7"/>
    </row>
    <row r="56" spans="1:13" s="30" customFormat="1" ht="11.25">
      <c r="A56" s="44" t="s">
        <v>5</v>
      </c>
      <c r="B56" s="31"/>
      <c r="C56" s="32"/>
      <c r="D56" s="32"/>
      <c r="E56" s="32"/>
      <c r="F56" s="32"/>
      <c r="G56" s="32"/>
      <c r="H56" s="32"/>
      <c r="I56" s="32"/>
      <c r="J56" s="32"/>
      <c r="K56" s="32"/>
      <c r="M56" s="26"/>
    </row>
    <row r="57" spans="1:13" s="30" customFormat="1" ht="11.25">
      <c r="A57" s="44"/>
      <c r="B57" s="31">
        <v>2002</v>
      </c>
      <c r="C57" s="32"/>
      <c r="D57" s="32">
        <v>211514</v>
      </c>
      <c r="E57" s="32">
        <v>1700</v>
      </c>
      <c r="F57" s="32">
        <v>25</v>
      </c>
      <c r="G57" s="32">
        <v>2</v>
      </c>
      <c r="H57" s="32">
        <v>1</v>
      </c>
      <c r="I57" s="32">
        <v>-2</v>
      </c>
      <c r="J57" s="32">
        <v>12</v>
      </c>
      <c r="K57" s="32">
        <v>0</v>
      </c>
      <c r="L57" s="40">
        <v>0</v>
      </c>
      <c r="M57" s="26">
        <f>SUM(C57:L57)</f>
        <v>213252</v>
      </c>
    </row>
    <row r="58" spans="1:13" s="30" customFormat="1" ht="11.25">
      <c r="A58" s="44"/>
      <c r="B58" s="31">
        <v>2003</v>
      </c>
      <c r="C58" s="32"/>
      <c r="D58" s="32">
        <v>541832</v>
      </c>
      <c r="E58" s="32">
        <v>600741</v>
      </c>
      <c r="F58" s="32">
        <v>410</v>
      </c>
      <c r="G58" s="32">
        <v>-210</v>
      </c>
      <c r="H58" s="32">
        <v>-107</v>
      </c>
      <c r="I58" s="32">
        <v>-22</v>
      </c>
      <c r="J58" s="32">
        <v>2</v>
      </c>
      <c r="K58" s="32">
        <v>2</v>
      </c>
      <c r="L58" s="40">
        <v>0</v>
      </c>
      <c r="M58" s="26">
        <f>SUM(C58:L58)</f>
        <v>1142648</v>
      </c>
    </row>
    <row r="59" spans="1:13" s="30" customFormat="1" ht="11.25">
      <c r="A59" s="44"/>
      <c r="B59" s="31">
        <v>2004</v>
      </c>
      <c r="C59" s="32"/>
      <c r="D59" s="32"/>
      <c r="E59" s="32">
        <v>543720</v>
      </c>
      <c r="F59" s="32">
        <v>596171</v>
      </c>
      <c r="G59" s="32">
        <v>155</v>
      </c>
      <c r="H59" s="32">
        <v>66</v>
      </c>
      <c r="I59" s="32">
        <v>-13</v>
      </c>
      <c r="J59" s="32">
        <v>4</v>
      </c>
      <c r="K59" s="32">
        <v>-1</v>
      </c>
      <c r="L59" s="40">
        <v>0</v>
      </c>
      <c r="M59" s="26">
        <f>SUM(C59:L59)</f>
        <v>1140102</v>
      </c>
    </row>
    <row r="60" spans="1:13" s="30" customFormat="1" ht="11.25">
      <c r="A60" s="44"/>
      <c r="B60" s="31">
        <v>2005</v>
      </c>
      <c r="C60" s="32"/>
      <c r="D60" s="32"/>
      <c r="E60" s="32"/>
      <c r="F60" s="32">
        <v>539182</v>
      </c>
      <c r="G60" s="32">
        <v>591593</v>
      </c>
      <c r="H60" s="32">
        <v>721</v>
      </c>
      <c r="I60" s="32">
        <v>-88</v>
      </c>
      <c r="J60" s="32">
        <v>-13</v>
      </c>
      <c r="K60" s="32">
        <v>-38</v>
      </c>
      <c r="L60" s="40">
        <v>0</v>
      </c>
      <c r="M60" s="26">
        <f>SUM(C60:L60)</f>
        <v>1131357</v>
      </c>
    </row>
    <row r="61" spans="1:13" s="30" customFormat="1" ht="11.25">
      <c r="A61" s="44"/>
      <c r="B61" s="31">
        <v>2006</v>
      </c>
      <c r="C61" s="32"/>
      <c r="D61" s="32"/>
      <c r="E61" s="32"/>
      <c r="F61" s="32"/>
      <c r="G61" s="32">
        <v>484813</v>
      </c>
      <c r="H61" s="32">
        <v>635033</v>
      </c>
      <c r="I61" s="32">
        <v>627</v>
      </c>
      <c r="J61" s="32">
        <v>-142</v>
      </c>
      <c r="K61" s="32">
        <v>-136</v>
      </c>
      <c r="L61" s="40">
        <v>-22</v>
      </c>
      <c r="M61" s="26">
        <f>SUM(C61:L61)</f>
        <v>1120173</v>
      </c>
    </row>
    <row r="62" spans="1:13" s="30" customFormat="1" ht="11.25">
      <c r="A62" s="44"/>
      <c r="B62" s="31">
        <v>2007</v>
      </c>
      <c r="C62" s="32"/>
      <c r="D62" s="32"/>
      <c r="E62" s="32"/>
      <c r="F62" s="32"/>
      <c r="G62" s="32"/>
      <c r="H62" s="32">
        <v>214724</v>
      </c>
      <c r="I62" s="32">
        <v>893142</v>
      </c>
      <c r="J62" s="32">
        <v>925</v>
      </c>
      <c r="K62" s="32">
        <v>-341</v>
      </c>
      <c r="L62" s="40">
        <v>-14</v>
      </c>
      <c r="M62" s="26">
        <f>SUM(C62:L62)</f>
        <v>1108436</v>
      </c>
    </row>
    <row r="63" spans="1:13" s="30" customFormat="1" ht="11.25">
      <c r="A63" s="44"/>
      <c r="B63" s="31">
        <v>2008</v>
      </c>
      <c r="C63" s="32"/>
      <c r="D63" s="32"/>
      <c r="E63" s="32"/>
      <c r="F63" s="32"/>
      <c r="G63" s="32"/>
      <c r="H63" s="32"/>
      <c r="I63" s="32">
        <v>138164</v>
      </c>
      <c r="J63" s="32">
        <v>963268</v>
      </c>
      <c r="K63" s="32">
        <v>932</v>
      </c>
      <c r="L63" s="40">
        <v>-78</v>
      </c>
      <c r="M63" s="26">
        <f>SUM(C63:L63)</f>
        <v>1102286</v>
      </c>
    </row>
    <row r="64" spans="1:13" s="30" customFormat="1" ht="11.25">
      <c r="A64" s="44"/>
      <c r="B64" s="31">
        <v>2009</v>
      </c>
      <c r="C64" s="32"/>
      <c r="D64" s="32"/>
      <c r="E64" s="32"/>
      <c r="F64" s="32"/>
      <c r="G64" s="32"/>
      <c r="H64" s="32"/>
      <c r="I64" s="32"/>
      <c r="J64" s="32">
        <v>174314</v>
      </c>
      <c r="K64" s="32">
        <v>876372</v>
      </c>
      <c r="L64" s="40">
        <v>1686</v>
      </c>
      <c r="M64" s="26">
        <f>SUM(C64:L64)</f>
        <v>1052372</v>
      </c>
    </row>
    <row r="65" spans="1:13" s="30" customFormat="1" ht="11.25">
      <c r="A65" s="44"/>
      <c r="B65" s="31">
        <v>2010</v>
      </c>
      <c r="C65" s="32"/>
      <c r="D65" s="32"/>
      <c r="E65" s="32"/>
      <c r="F65" s="32"/>
      <c r="G65" s="32"/>
      <c r="H65" s="32"/>
      <c r="I65" s="32"/>
      <c r="J65" s="32"/>
      <c r="K65" s="32">
        <v>183918</v>
      </c>
      <c r="L65" s="40">
        <v>845799</v>
      </c>
      <c r="M65" s="26">
        <f>SUM(C65:L65)</f>
        <v>1029717</v>
      </c>
    </row>
    <row r="66" spans="1:14" s="30" customFormat="1" ht="11.25">
      <c r="A66" s="59"/>
      <c r="B66" s="31">
        <v>2011</v>
      </c>
      <c r="C66" s="32"/>
      <c r="D66" s="32"/>
      <c r="E66" s="32"/>
      <c r="F66" s="32"/>
      <c r="G66" s="32"/>
      <c r="H66" s="32"/>
      <c r="I66" s="32"/>
      <c r="J66" s="32"/>
      <c r="K66" s="32"/>
      <c r="L66" s="40">
        <v>177902</v>
      </c>
      <c r="M66" s="26">
        <f>SUM(C66:L66)</f>
        <v>177902</v>
      </c>
      <c r="N66" s="40"/>
    </row>
    <row r="67" spans="1:13" s="30" customFormat="1" ht="12" thickBot="1">
      <c r="A67" s="45"/>
      <c r="B67" s="27" t="s">
        <v>11</v>
      </c>
      <c r="C67" s="28">
        <f>SUM(C57:C64)</f>
        <v>0</v>
      </c>
      <c r="D67" s="28">
        <f aca="true" t="shared" si="5" ref="D67:J67">SUM(D57:D64)</f>
        <v>753346</v>
      </c>
      <c r="E67" s="28">
        <f t="shared" si="5"/>
        <v>1146161</v>
      </c>
      <c r="F67" s="28">
        <f t="shared" si="5"/>
        <v>1135788</v>
      </c>
      <c r="G67" s="28">
        <f t="shared" si="5"/>
        <v>1076353</v>
      </c>
      <c r="H67" s="28">
        <f t="shared" si="5"/>
        <v>850438</v>
      </c>
      <c r="I67" s="28">
        <f t="shared" si="5"/>
        <v>1031808</v>
      </c>
      <c r="J67" s="28">
        <f t="shared" si="5"/>
        <v>1138370</v>
      </c>
      <c r="K67" s="28">
        <f>SUM(K57:K65)</f>
        <v>1060708</v>
      </c>
      <c r="L67" s="28">
        <f>SUM(L57:L66)</f>
        <v>1025273</v>
      </c>
      <c r="M67" s="29">
        <f>SUM(M57:M65)</f>
        <v>9040343</v>
      </c>
    </row>
    <row r="68" spans="1:13" s="30" customFormat="1" ht="22.5">
      <c r="A68" s="47" t="s">
        <v>7</v>
      </c>
      <c r="B68" s="31"/>
      <c r="C68" s="32"/>
      <c r="D68" s="32"/>
      <c r="E68" s="32"/>
      <c r="F68" s="32"/>
      <c r="G68" s="32"/>
      <c r="H68" s="32"/>
      <c r="I68" s="32"/>
      <c r="J68" s="32"/>
      <c r="K68" s="32"/>
      <c r="M68" s="26"/>
    </row>
    <row r="69" spans="1:13" s="30" customFormat="1" ht="11.25">
      <c r="A69" s="44"/>
      <c r="B69" s="31">
        <v>2002</v>
      </c>
      <c r="C69" s="32"/>
      <c r="D69" s="32">
        <v>180449</v>
      </c>
      <c r="E69" s="32">
        <v>2038</v>
      </c>
      <c r="F69" s="32">
        <v>-75</v>
      </c>
      <c r="G69" s="32">
        <v>18</v>
      </c>
      <c r="H69" s="32">
        <v>-4</v>
      </c>
      <c r="I69" s="32">
        <v>-5</v>
      </c>
      <c r="J69" s="32">
        <v>0</v>
      </c>
      <c r="K69" s="32">
        <v>0</v>
      </c>
      <c r="L69" s="40">
        <v>0</v>
      </c>
      <c r="M69" s="26">
        <f>SUM(C69:L69)</f>
        <v>182421</v>
      </c>
    </row>
    <row r="70" spans="1:13" s="30" customFormat="1" ht="11.25">
      <c r="A70" s="44"/>
      <c r="B70" s="31">
        <v>2003</v>
      </c>
      <c r="C70" s="32"/>
      <c r="D70" s="32">
        <v>296072</v>
      </c>
      <c r="E70" s="32">
        <v>319232</v>
      </c>
      <c r="F70" s="32">
        <v>643</v>
      </c>
      <c r="G70" s="32">
        <v>-127</v>
      </c>
      <c r="H70" s="32">
        <v>-123</v>
      </c>
      <c r="I70" s="32">
        <v>-39</v>
      </c>
      <c r="J70" s="32">
        <v>22</v>
      </c>
      <c r="K70" s="32">
        <v>-15</v>
      </c>
      <c r="L70" s="40">
        <v>0</v>
      </c>
      <c r="M70" s="26">
        <f>SUM(C70:L70)</f>
        <v>615665</v>
      </c>
    </row>
    <row r="71" spans="1:13" s="30" customFormat="1" ht="11.25">
      <c r="A71" s="44"/>
      <c r="B71" s="31">
        <v>2004</v>
      </c>
      <c r="C71" s="32"/>
      <c r="D71" s="32"/>
      <c r="E71" s="32">
        <v>300924</v>
      </c>
      <c r="F71" s="32">
        <v>314359</v>
      </c>
      <c r="G71" s="32">
        <v>722</v>
      </c>
      <c r="H71" s="32">
        <v>-85</v>
      </c>
      <c r="I71" s="32">
        <v>-36</v>
      </c>
      <c r="J71" s="32">
        <v>85</v>
      </c>
      <c r="K71" s="32">
        <v>-2</v>
      </c>
      <c r="L71" s="40">
        <v>0</v>
      </c>
      <c r="M71" s="26">
        <f>SUM(C71:L71)</f>
        <v>615967</v>
      </c>
    </row>
    <row r="72" spans="1:13" s="30" customFormat="1" ht="11.25">
      <c r="A72" s="44"/>
      <c r="B72" s="31">
        <v>2005</v>
      </c>
      <c r="C72" s="32"/>
      <c r="D72" s="32"/>
      <c r="E72" s="32"/>
      <c r="F72" s="32">
        <v>293192</v>
      </c>
      <c r="G72" s="32">
        <v>314320</v>
      </c>
      <c r="H72" s="32">
        <v>422</v>
      </c>
      <c r="I72" s="32">
        <v>-150</v>
      </c>
      <c r="J72" s="32">
        <v>36</v>
      </c>
      <c r="K72" s="32">
        <v>-14</v>
      </c>
      <c r="L72" s="40">
        <v>0</v>
      </c>
      <c r="M72" s="26">
        <f>SUM(C72:L72)</f>
        <v>607806</v>
      </c>
    </row>
    <row r="73" spans="1:13" s="30" customFormat="1" ht="11.25">
      <c r="A73" s="44"/>
      <c r="B73" s="31">
        <v>2006</v>
      </c>
      <c r="C73" s="32"/>
      <c r="D73" s="32"/>
      <c r="E73" s="32"/>
      <c r="F73" s="32"/>
      <c r="G73" s="32">
        <v>260440</v>
      </c>
      <c r="H73" s="32">
        <v>338975</v>
      </c>
      <c r="I73" s="32">
        <v>2194</v>
      </c>
      <c r="J73" s="32">
        <v>-3</v>
      </c>
      <c r="K73" s="32">
        <v>-158</v>
      </c>
      <c r="L73" s="40">
        <v>-17</v>
      </c>
      <c r="M73" s="26">
        <f>SUM(C73:L73)</f>
        <v>601431</v>
      </c>
    </row>
    <row r="74" spans="1:13" s="30" customFormat="1" ht="11.25">
      <c r="A74" s="44"/>
      <c r="B74" s="31">
        <v>2007</v>
      </c>
      <c r="C74" s="32"/>
      <c r="D74" s="32"/>
      <c r="E74" s="32"/>
      <c r="F74" s="32"/>
      <c r="G74" s="32"/>
      <c r="H74" s="32">
        <v>115267</v>
      </c>
      <c r="I74" s="32">
        <v>477735</v>
      </c>
      <c r="J74" s="32">
        <v>1407</v>
      </c>
      <c r="K74" s="32">
        <v>-88</v>
      </c>
      <c r="L74" s="40">
        <v>0</v>
      </c>
      <c r="M74" s="26">
        <f>SUM(C74:L74)</f>
        <v>594321</v>
      </c>
    </row>
    <row r="75" spans="1:13" s="30" customFormat="1" ht="11.25">
      <c r="A75" s="44"/>
      <c r="B75" s="31">
        <v>2008</v>
      </c>
      <c r="C75" s="32"/>
      <c r="D75" s="32"/>
      <c r="E75" s="32"/>
      <c r="F75" s="32"/>
      <c r="G75" s="32"/>
      <c r="H75" s="32"/>
      <c r="I75" s="32">
        <v>93811</v>
      </c>
      <c r="J75" s="32">
        <v>493943</v>
      </c>
      <c r="K75" s="32">
        <v>1450</v>
      </c>
      <c r="L75" s="40">
        <v>9</v>
      </c>
      <c r="M75" s="26">
        <f>SUM(C75:L75)</f>
        <v>589213</v>
      </c>
    </row>
    <row r="76" spans="1:13" s="30" customFormat="1" ht="11.25">
      <c r="A76" s="44"/>
      <c r="B76" s="31">
        <v>2009</v>
      </c>
      <c r="C76" s="32"/>
      <c r="D76" s="32"/>
      <c r="E76" s="32"/>
      <c r="F76" s="32"/>
      <c r="G76" s="32"/>
      <c r="H76" s="32"/>
      <c r="I76" s="32"/>
      <c r="J76" s="32">
        <v>101437</v>
      </c>
      <c r="K76" s="32">
        <v>477451</v>
      </c>
      <c r="L76" s="40">
        <v>637</v>
      </c>
      <c r="M76" s="26">
        <f>SUM(C76:L76)</f>
        <v>579525</v>
      </c>
    </row>
    <row r="77" spans="1:13" s="30" customFormat="1" ht="11.25">
      <c r="A77" s="44"/>
      <c r="B77" s="31">
        <v>2010</v>
      </c>
      <c r="C77" s="32"/>
      <c r="D77" s="32"/>
      <c r="E77" s="32"/>
      <c r="F77" s="32"/>
      <c r="G77" s="32"/>
      <c r="H77" s="32"/>
      <c r="I77" s="32"/>
      <c r="J77" s="32"/>
      <c r="K77" s="32">
        <v>110247</v>
      </c>
      <c r="L77" s="40">
        <v>450815</v>
      </c>
      <c r="M77" s="26">
        <f>SUM(C77:L77)</f>
        <v>561062</v>
      </c>
    </row>
    <row r="78" spans="1:14" s="30" customFormat="1" ht="11.25">
      <c r="A78" s="59"/>
      <c r="B78" s="31">
        <v>2011</v>
      </c>
      <c r="C78" s="32"/>
      <c r="D78" s="32"/>
      <c r="E78" s="32"/>
      <c r="F78" s="32"/>
      <c r="G78" s="32"/>
      <c r="H78" s="32"/>
      <c r="I78" s="32"/>
      <c r="J78" s="32"/>
      <c r="K78" s="32"/>
      <c r="L78" s="40">
        <v>104353</v>
      </c>
      <c r="M78" s="26">
        <f>SUM(C78:L78)</f>
        <v>104353</v>
      </c>
      <c r="N78" s="40"/>
    </row>
    <row r="79" spans="1:13" s="30" customFormat="1" ht="12" thickBot="1">
      <c r="A79" s="45"/>
      <c r="B79" s="27" t="s">
        <v>11</v>
      </c>
      <c r="C79" s="28">
        <f>SUM(C69:C76)</f>
        <v>0</v>
      </c>
      <c r="D79" s="28">
        <f aca="true" t="shared" si="6" ref="D79:J79">SUM(D69:D76)</f>
        <v>476521</v>
      </c>
      <c r="E79" s="28">
        <f t="shared" si="6"/>
        <v>622194</v>
      </c>
      <c r="F79" s="28">
        <f t="shared" si="6"/>
        <v>608119</v>
      </c>
      <c r="G79" s="28">
        <f t="shared" si="6"/>
        <v>575373</v>
      </c>
      <c r="H79" s="28">
        <f t="shared" si="6"/>
        <v>454452</v>
      </c>
      <c r="I79" s="28">
        <f t="shared" si="6"/>
        <v>573510</v>
      </c>
      <c r="J79" s="28">
        <f t="shared" si="6"/>
        <v>596927</v>
      </c>
      <c r="K79" s="28">
        <f>SUM(K69:K77)</f>
        <v>588871</v>
      </c>
      <c r="L79" s="28">
        <f>SUM(L69:L78)</f>
        <v>555797</v>
      </c>
      <c r="M79" s="29">
        <f>SUM(M69:M77)</f>
        <v>4947411</v>
      </c>
    </row>
    <row r="80" spans="1:13" s="30" customFormat="1" ht="11.25">
      <c r="A80" s="47" t="s">
        <v>6</v>
      </c>
      <c r="B80" s="31"/>
      <c r="C80" s="32"/>
      <c r="D80" s="32"/>
      <c r="E80" s="32"/>
      <c r="F80" s="32"/>
      <c r="G80" s="32"/>
      <c r="H80" s="32"/>
      <c r="I80" s="32"/>
      <c r="J80" s="32"/>
      <c r="K80" s="32"/>
      <c r="M80" s="26"/>
    </row>
    <row r="81" spans="1:13" s="30" customFormat="1" ht="11.25">
      <c r="A81" s="44"/>
      <c r="B81" s="31">
        <v>2002</v>
      </c>
      <c r="C81" s="32"/>
      <c r="D81" s="32">
        <v>98958</v>
      </c>
      <c r="E81" s="32">
        <v>544</v>
      </c>
      <c r="F81" s="32">
        <v>37</v>
      </c>
      <c r="G81" s="32">
        <v>10</v>
      </c>
      <c r="H81" s="32">
        <v>-2</v>
      </c>
      <c r="I81" s="32">
        <v>-178</v>
      </c>
      <c r="J81" s="32">
        <v>-8</v>
      </c>
      <c r="K81" s="32">
        <v>0</v>
      </c>
      <c r="L81" s="40">
        <v>0</v>
      </c>
      <c r="M81" s="26">
        <f>SUM(C81:L81)</f>
        <v>99361</v>
      </c>
    </row>
    <row r="82" spans="1:13" s="30" customFormat="1" ht="11.25">
      <c r="A82" s="44"/>
      <c r="B82" s="31">
        <v>2003</v>
      </c>
      <c r="C82" s="32"/>
      <c r="D82" s="32">
        <v>212443</v>
      </c>
      <c r="E82" s="32">
        <v>212997</v>
      </c>
      <c r="F82" s="32">
        <v>23</v>
      </c>
      <c r="G82" s="32">
        <v>-185</v>
      </c>
      <c r="H82" s="32">
        <v>26</v>
      </c>
      <c r="I82" s="32">
        <v>37</v>
      </c>
      <c r="J82" s="32">
        <v>-6</v>
      </c>
      <c r="K82" s="32">
        <v>0</v>
      </c>
      <c r="L82" s="40">
        <v>0</v>
      </c>
      <c r="M82" s="26">
        <f>SUM(C82:L82)</f>
        <v>425335</v>
      </c>
    </row>
    <row r="83" spans="1:13" s="30" customFormat="1" ht="11.25">
      <c r="A83" s="44"/>
      <c r="B83" s="31">
        <v>2004</v>
      </c>
      <c r="C83" s="32"/>
      <c r="D83" s="32"/>
      <c r="E83" s="32">
        <v>213270</v>
      </c>
      <c r="F83" s="32">
        <v>212228</v>
      </c>
      <c r="G83" s="32">
        <v>685</v>
      </c>
      <c r="H83" s="32">
        <v>-206</v>
      </c>
      <c r="I83" s="32">
        <v>-12</v>
      </c>
      <c r="J83" s="32">
        <v>6</v>
      </c>
      <c r="K83" s="32">
        <v>-7</v>
      </c>
      <c r="L83" s="40">
        <v>0</v>
      </c>
      <c r="M83" s="26">
        <f>SUM(C83:L83)</f>
        <v>425964</v>
      </c>
    </row>
    <row r="84" spans="1:13" s="30" customFormat="1" ht="11.25">
      <c r="A84" s="44"/>
      <c r="B84" s="31">
        <v>2005</v>
      </c>
      <c r="C84" s="32"/>
      <c r="D84" s="32"/>
      <c r="E84" s="32"/>
      <c r="F84" s="32">
        <v>211705</v>
      </c>
      <c r="G84" s="32">
        <v>212663</v>
      </c>
      <c r="H84" s="32">
        <v>-120</v>
      </c>
      <c r="I84" s="32">
        <v>-79</v>
      </c>
      <c r="J84" s="32">
        <v>126</v>
      </c>
      <c r="K84" s="32">
        <v>-79</v>
      </c>
      <c r="L84" s="40">
        <v>0</v>
      </c>
      <c r="M84" s="26">
        <f>SUM(C84:L84)</f>
        <v>424216</v>
      </c>
    </row>
    <row r="85" spans="1:13" s="30" customFormat="1" ht="11.25">
      <c r="A85" s="44"/>
      <c r="B85" s="31">
        <v>2006</v>
      </c>
      <c r="C85" s="32"/>
      <c r="D85" s="32"/>
      <c r="E85" s="32"/>
      <c r="F85" s="32"/>
      <c r="G85" s="32">
        <v>188658</v>
      </c>
      <c r="H85" s="32">
        <v>233544</v>
      </c>
      <c r="I85" s="32">
        <v>350</v>
      </c>
      <c r="J85" s="32">
        <v>-65</v>
      </c>
      <c r="K85" s="32">
        <v>-83</v>
      </c>
      <c r="L85" s="40">
        <v>-17</v>
      </c>
      <c r="M85" s="26">
        <f>SUM(C85:L85)</f>
        <v>422387</v>
      </c>
    </row>
    <row r="86" spans="1:13" s="30" customFormat="1" ht="11.25">
      <c r="A86" s="44"/>
      <c r="B86" s="31">
        <v>2007</v>
      </c>
      <c r="C86" s="32"/>
      <c r="D86" s="32"/>
      <c r="E86" s="32"/>
      <c r="F86" s="32"/>
      <c r="G86" s="32"/>
      <c r="H86" s="32">
        <v>84665</v>
      </c>
      <c r="I86" s="32">
        <v>333692</v>
      </c>
      <c r="J86" s="32">
        <v>870</v>
      </c>
      <c r="K86" s="32">
        <v>-431</v>
      </c>
      <c r="L86" s="40">
        <v>-22</v>
      </c>
      <c r="M86" s="26">
        <f>SUM(C86:L86)</f>
        <v>418774</v>
      </c>
    </row>
    <row r="87" spans="1:13" s="30" customFormat="1" ht="11.25">
      <c r="A87" s="44"/>
      <c r="B87" s="31">
        <v>2008</v>
      </c>
      <c r="C87" s="32"/>
      <c r="D87" s="32"/>
      <c r="E87" s="32"/>
      <c r="F87" s="32"/>
      <c r="G87" s="32"/>
      <c r="H87" s="32"/>
      <c r="I87" s="32">
        <v>68148</v>
      </c>
      <c r="J87" s="32">
        <v>344787</v>
      </c>
      <c r="K87" s="32">
        <v>565</v>
      </c>
      <c r="L87" s="40">
        <v>58</v>
      </c>
      <c r="M87" s="26">
        <f>SUM(C87:L87)</f>
        <v>413558</v>
      </c>
    </row>
    <row r="88" spans="1:13" s="30" customFormat="1" ht="11.25">
      <c r="A88" s="44"/>
      <c r="B88" s="31">
        <v>2009</v>
      </c>
      <c r="C88" s="32"/>
      <c r="D88" s="32"/>
      <c r="E88" s="32"/>
      <c r="F88" s="32"/>
      <c r="G88" s="32"/>
      <c r="H88" s="32"/>
      <c r="I88" s="32"/>
      <c r="J88" s="32">
        <v>71030</v>
      </c>
      <c r="K88" s="32">
        <v>337293</v>
      </c>
      <c r="L88" s="40">
        <v>1086</v>
      </c>
      <c r="M88" s="26">
        <f>SUM(C88:L88)</f>
        <v>409409</v>
      </c>
    </row>
    <row r="89" spans="1:13" s="30" customFormat="1" ht="11.25">
      <c r="A89" s="44"/>
      <c r="B89" s="31">
        <v>2010</v>
      </c>
      <c r="C89" s="32"/>
      <c r="D89" s="32"/>
      <c r="E89" s="32"/>
      <c r="F89" s="32"/>
      <c r="G89" s="32"/>
      <c r="H89" s="32"/>
      <c r="I89" s="32"/>
      <c r="J89" s="32"/>
      <c r="K89" s="32">
        <v>80879</v>
      </c>
      <c r="L89" s="40">
        <v>313003</v>
      </c>
      <c r="M89" s="26">
        <f>SUM(C89:L89)</f>
        <v>393882</v>
      </c>
    </row>
    <row r="90" spans="1:14" s="30" customFormat="1" ht="11.25">
      <c r="A90" s="59"/>
      <c r="B90" s="31">
        <v>2011</v>
      </c>
      <c r="C90" s="32"/>
      <c r="D90" s="32"/>
      <c r="E90" s="32"/>
      <c r="F90" s="32"/>
      <c r="G90" s="32"/>
      <c r="H90" s="32"/>
      <c r="I90" s="32"/>
      <c r="J90" s="32"/>
      <c r="K90" s="32"/>
      <c r="L90" s="40">
        <v>79969</v>
      </c>
      <c r="M90" s="26">
        <f>SUM(C90:L90)</f>
        <v>79969</v>
      </c>
      <c r="N90" s="40"/>
    </row>
    <row r="91" spans="1:13" s="30" customFormat="1" ht="12" thickBot="1">
      <c r="A91" s="45"/>
      <c r="B91" s="27" t="s">
        <v>11</v>
      </c>
      <c r="C91" s="28">
        <f>SUM(C81:C88)</f>
        <v>0</v>
      </c>
      <c r="D91" s="28">
        <f aca="true" t="shared" si="7" ref="D91:J91">SUM(D81:D88)</f>
        <v>311401</v>
      </c>
      <c r="E91" s="28">
        <f t="shared" si="7"/>
        <v>426811</v>
      </c>
      <c r="F91" s="28">
        <f t="shared" si="7"/>
        <v>423993</v>
      </c>
      <c r="G91" s="28">
        <f t="shared" si="7"/>
        <v>401831</v>
      </c>
      <c r="H91" s="28">
        <f t="shared" si="7"/>
        <v>317907</v>
      </c>
      <c r="I91" s="28">
        <f t="shared" si="7"/>
        <v>401958</v>
      </c>
      <c r="J91" s="28">
        <f t="shared" si="7"/>
        <v>416740</v>
      </c>
      <c r="K91" s="28">
        <f>SUM(K81:K89)</f>
        <v>418137</v>
      </c>
      <c r="L91" s="28">
        <f>SUM(L81:L90)</f>
        <v>394077</v>
      </c>
      <c r="M91" s="29">
        <f>SUM(M81:M88)</f>
        <v>3039004</v>
      </c>
    </row>
    <row r="92" spans="1:13" s="30" customFormat="1" ht="11.25">
      <c r="A92" s="47" t="s">
        <v>15</v>
      </c>
      <c r="B92" s="31"/>
      <c r="C92" s="32"/>
      <c r="D92" s="32"/>
      <c r="E92" s="32"/>
      <c r="F92" s="32"/>
      <c r="G92" s="32"/>
      <c r="H92" s="32"/>
      <c r="I92" s="32"/>
      <c r="J92" s="32"/>
      <c r="K92" s="32"/>
      <c r="M92" s="26"/>
    </row>
    <row r="93" spans="1:13" s="30" customFormat="1" ht="11.25">
      <c r="A93" s="44"/>
      <c r="B93" s="31">
        <v>2002</v>
      </c>
      <c r="C93" s="32"/>
      <c r="D93" s="32">
        <v>66941</v>
      </c>
      <c r="E93" s="32">
        <v>215</v>
      </c>
      <c r="F93" s="32">
        <v>-17</v>
      </c>
      <c r="G93" s="32"/>
      <c r="H93" s="32">
        <v>2</v>
      </c>
      <c r="I93" s="32">
        <v>-11</v>
      </c>
      <c r="J93" s="32">
        <v>0</v>
      </c>
      <c r="K93" s="32">
        <v>0</v>
      </c>
      <c r="L93" s="40">
        <v>0</v>
      </c>
      <c r="M93" s="26">
        <f>SUM(C93:L93)</f>
        <v>67130</v>
      </c>
    </row>
    <row r="94" spans="1:13" s="30" customFormat="1" ht="11.25">
      <c r="A94" s="44"/>
      <c r="B94" s="31">
        <v>2003</v>
      </c>
      <c r="C94" s="32"/>
      <c r="D94" s="32">
        <v>30328</v>
      </c>
      <c r="E94" s="32">
        <v>38255</v>
      </c>
      <c r="F94" s="32">
        <v>277</v>
      </c>
      <c r="G94" s="32">
        <v>-38</v>
      </c>
      <c r="H94" s="32">
        <v>13</v>
      </c>
      <c r="I94" s="32">
        <v>-11</v>
      </c>
      <c r="J94" s="32">
        <v>1</v>
      </c>
      <c r="K94" s="32">
        <v>0</v>
      </c>
      <c r="L94" s="40">
        <v>0</v>
      </c>
      <c r="M94" s="26">
        <f>SUM(C94:L94)</f>
        <v>68825</v>
      </c>
    </row>
    <row r="95" spans="1:13" s="30" customFormat="1" ht="11.25">
      <c r="A95" s="44"/>
      <c r="B95" s="31">
        <v>2004</v>
      </c>
      <c r="C95" s="32"/>
      <c r="D95" s="32"/>
      <c r="E95" s="32">
        <v>32222</v>
      </c>
      <c r="F95" s="32">
        <v>36888</v>
      </c>
      <c r="G95" s="32">
        <v>125</v>
      </c>
      <c r="H95" s="32">
        <v>28</v>
      </c>
      <c r="I95" s="32">
        <v>0</v>
      </c>
      <c r="J95" s="32">
        <v>2</v>
      </c>
      <c r="K95" s="32">
        <v>0</v>
      </c>
      <c r="L95" s="40">
        <v>0</v>
      </c>
      <c r="M95" s="26">
        <f>SUM(C95:L95)</f>
        <v>69265</v>
      </c>
    </row>
    <row r="96" spans="1:13" s="30" customFormat="1" ht="11.25">
      <c r="A96" s="44"/>
      <c r="B96" s="31">
        <v>2005</v>
      </c>
      <c r="C96" s="32"/>
      <c r="D96" s="32"/>
      <c r="E96" s="32"/>
      <c r="F96" s="32">
        <v>31986</v>
      </c>
      <c r="G96" s="32">
        <v>36988</v>
      </c>
      <c r="H96" s="32">
        <v>78</v>
      </c>
      <c r="I96" s="32">
        <v>-24</v>
      </c>
      <c r="J96" s="32">
        <v>-12</v>
      </c>
      <c r="K96" s="32">
        <v>-27</v>
      </c>
      <c r="L96" s="40">
        <v>-5</v>
      </c>
      <c r="M96" s="26">
        <f>SUM(C96:L96)</f>
        <v>68984</v>
      </c>
    </row>
    <row r="97" spans="1:13" s="30" customFormat="1" ht="11.25">
      <c r="A97" s="44"/>
      <c r="B97" s="31">
        <v>2006</v>
      </c>
      <c r="C97" s="32"/>
      <c r="D97" s="32"/>
      <c r="E97" s="32"/>
      <c r="F97" s="32"/>
      <c r="G97" s="32">
        <v>28432</v>
      </c>
      <c r="H97" s="32">
        <v>40393</v>
      </c>
      <c r="I97" s="32">
        <v>172</v>
      </c>
      <c r="J97" s="32">
        <v>1</v>
      </c>
      <c r="K97" s="32">
        <v>0</v>
      </c>
      <c r="L97" s="40">
        <v>-1</v>
      </c>
      <c r="M97" s="26">
        <f>SUM(C97:L97)</f>
        <v>68997</v>
      </c>
    </row>
    <row r="98" spans="1:13" s="30" customFormat="1" ht="11.25">
      <c r="A98" s="44"/>
      <c r="B98" s="31">
        <v>2007</v>
      </c>
      <c r="C98" s="32"/>
      <c r="D98" s="32"/>
      <c r="E98" s="32"/>
      <c r="F98" s="32"/>
      <c r="G98" s="32"/>
      <c r="H98" s="32">
        <v>33735</v>
      </c>
      <c r="I98" s="32">
        <v>34554</v>
      </c>
      <c r="J98" s="32">
        <v>114</v>
      </c>
      <c r="K98" s="32">
        <v>-2</v>
      </c>
      <c r="L98" s="40">
        <v>0</v>
      </c>
      <c r="M98" s="26">
        <f>SUM(C98:L98)</f>
        <v>68401</v>
      </c>
    </row>
    <row r="99" spans="1:13" s="30" customFormat="1" ht="11.25">
      <c r="A99" s="44"/>
      <c r="B99" s="31">
        <v>2008</v>
      </c>
      <c r="C99" s="32"/>
      <c r="D99" s="32"/>
      <c r="E99" s="32"/>
      <c r="F99" s="32"/>
      <c r="G99" s="32"/>
      <c r="H99" s="32"/>
      <c r="I99" s="32">
        <v>10559</v>
      </c>
      <c r="J99" s="32">
        <v>57356</v>
      </c>
      <c r="K99" s="32">
        <v>205</v>
      </c>
      <c r="L99" s="40">
        <v>-28</v>
      </c>
      <c r="M99" s="26">
        <f>SUM(C99:L99)</f>
        <v>68092</v>
      </c>
    </row>
    <row r="100" spans="1:13" s="30" customFormat="1" ht="11.25">
      <c r="A100" s="44"/>
      <c r="B100" s="31">
        <v>2009</v>
      </c>
      <c r="C100" s="32"/>
      <c r="D100" s="32"/>
      <c r="E100" s="32"/>
      <c r="F100" s="32"/>
      <c r="G100" s="32"/>
      <c r="H100" s="32"/>
      <c r="I100" s="32"/>
      <c r="J100" s="32">
        <v>11532</v>
      </c>
      <c r="K100" s="32">
        <v>56578</v>
      </c>
      <c r="L100" s="40">
        <v>98</v>
      </c>
      <c r="M100" s="26">
        <f>SUM(C100:L100)</f>
        <v>68208</v>
      </c>
    </row>
    <row r="101" spans="1:13" s="30" customFormat="1" ht="11.25">
      <c r="A101" s="44"/>
      <c r="B101" s="31">
        <v>2010</v>
      </c>
      <c r="C101" s="32"/>
      <c r="D101" s="32"/>
      <c r="E101" s="32"/>
      <c r="F101" s="32"/>
      <c r="G101" s="32"/>
      <c r="H101" s="32"/>
      <c r="I101" s="32"/>
      <c r="J101" s="32"/>
      <c r="K101" s="32">
        <v>11896</v>
      </c>
      <c r="L101" s="40">
        <v>54176</v>
      </c>
      <c r="M101" s="26">
        <f>SUM(C101:L101)</f>
        <v>66072</v>
      </c>
    </row>
    <row r="102" spans="1:14" s="30" customFormat="1" ht="11.25">
      <c r="A102" s="59"/>
      <c r="B102" s="31">
        <v>2011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40">
        <v>10847</v>
      </c>
      <c r="M102" s="26">
        <f>SUM(C102:L102)</f>
        <v>10847</v>
      </c>
      <c r="N102" s="40"/>
    </row>
    <row r="103" spans="1:13" s="30" customFormat="1" ht="12" thickBot="1">
      <c r="A103" s="45"/>
      <c r="B103" s="27" t="s">
        <v>11</v>
      </c>
      <c r="C103" s="28">
        <f>SUM(C93:C100)</f>
        <v>0</v>
      </c>
      <c r="D103" s="28">
        <f aca="true" t="shared" si="8" ref="D103:J103">SUM(D93:D100)</f>
        <v>97269</v>
      </c>
      <c r="E103" s="28">
        <f t="shared" si="8"/>
        <v>70692</v>
      </c>
      <c r="F103" s="28">
        <f t="shared" si="8"/>
        <v>69134</v>
      </c>
      <c r="G103" s="28">
        <f t="shared" si="8"/>
        <v>65507</v>
      </c>
      <c r="H103" s="28">
        <f t="shared" si="8"/>
        <v>74249</v>
      </c>
      <c r="I103" s="28">
        <f t="shared" si="8"/>
        <v>45239</v>
      </c>
      <c r="J103" s="28">
        <f t="shared" si="8"/>
        <v>68994</v>
      </c>
      <c r="K103" s="28">
        <f>SUM(K93:K101)</f>
        <v>68650</v>
      </c>
      <c r="L103" s="28">
        <f>SUM(L93:L102)</f>
        <v>65087</v>
      </c>
      <c r="M103" s="29">
        <f>SUM(M93:M101)</f>
        <v>613974</v>
      </c>
    </row>
    <row r="104" spans="1:13" s="30" customFormat="1" ht="11.25">
      <c r="A104" s="47" t="s">
        <v>16</v>
      </c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M104" s="26"/>
    </row>
    <row r="105" spans="1:13" s="30" customFormat="1" ht="11.25">
      <c r="A105" s="44"/>
      <c r="B105" s="31">
        <v>2002</v>
      </c>
      <c r="C105" s="32"/>
      <c r="D105" s="32">
        <v>588829</v>
      </c>
      <c r="E105" s="32">
        <v>1867</v>
      </c>
      <c r="F105" s="32">
        <v>-75</v>
      </c>
      <c r="G105" s="32">
        <v>-5</v>
      </c>
      <c r="H105" s="32">
        <v>1</v>
      </c>
      <c r="I105" s="32">
        <v>4</v>
      </c>
      <c r="J105" s="32">
        <v>3</v>
      </c>
      <c r="K105" s="32">
        <v>5</v>
      </c>
      <c r="L105" s="40">
        <v>0</v>
      </c>
      <c r="M105" s="26">
        <f>SUM(C105:L105)</f>
        <v>590629</v>
      </c>
    </row>
    <row r="106" spans="1:13" s="30" customFormat="1" ht="11.25">
      <c r="A106" s="44"/>
      <c r="B106" s="31">
        <v>2003</v>
      </c>
      <c r="C106" s="32"/>
      <c r="D106" s="32">
        <v>297991</v>
      </c>
      <c r="E106" s="32">
        <v>304320</v>
      </c>
      <c r="F106" s="32">
        <v>-166</v>
      </c>
      <c r="G106" s="32">
        <v>-186</v>
      </c>
      <c r="H106" s="32">
        <v>3</v>
      </c>
      <c r="I106" s="32">
        <v>-13</v>
      </c>
      <c r="J106" s="32">
        <v>8</v>
      </c>
      <c r="K106" s="32">
        <v>2</v>
      </c>
      <c r="L106" s="40">
        <v>0</v>
      </c>
      <c r="M106" s="26">
        <f>SUM(C106:L106)</f>
        <v>601959</v>
      </c>
    </row>
    <row r="107" spans="1:13" s="30" customFormat="1" ht="11.25">
      <c r="A107" s="44"/>
      <c r="B107" s="31">
        <v>2004</v>
      </c>
      <c r="C107" s="32"/>
      <c r="D107" s="32"/>
      <c r="E107" s="32">
        <v>296645</v>
      </c>
      <c r="F107" s="32">
        <v>301495</v>
      </c>
      <c r="G107" s="32">
        <v>207</v>
      </c>
      <c r="H107" s="32">
        <v>-69</v>
      </c>
      <c r="I107" s="32">
        <v>-22</v>
      </c>
      <c r="J107" s="32">
        <v>6</v>
      </c>
      <c r="K107" s="32">
        <v>-8</v>
      </c>
      <c r="L107" s="40">
        <v>0</v>
      </c>
      <c r="M107" s="26">
        <f>SUM(C107:L107)</f>
        <v>598254</v>
      </c>
    </row>
    <row r="108" spans="1:13" s="30" customFormat="1" ht="11.25">
      <c r="A108" s="44"/>
      <c r="B108" s="31">
        <v>2005</v>
      </c>
      <c r="C108" s="32"/>
      <c r="D108" s="32"/>
      <c r="E108" s="32"/>
      <c r="F108" s="32">
        <v>294447</v>
      </c>
      <c r="G108" s="32">
        <v>298822</v>
      </c>
      <c r="H108" s="32">
        <v>263</v>
      </c>
      <c r="I108" s="32">
        <v>-37</v>
      </c>
      <c r="J108" s="32">
        <v>-24</v>
      </c>
      <c r="K108" s="32">
        <v>-27</v>
      </c>
      <c r="L108" s="40">
        <v>0</v>
      </c>
      <c r="M108" s="26">
        <f>SUM(C108:L108)</f>
        <v>593444</v>
      </c>
    </row>
    <row r="109" spans="1:13" s="30" customFormat="1" ht="11.25">
      <c r="A109" s="44"/>
      <c r="B109" s="31">
        <v>2006</v>
      </c>
      <c r="C109" s="32"/>
      <c r="D109" s="32"/>
      <c r="E109" s="32"/>
      <c r="F109" s="32"/>
      <c r="G109" s="32">
        <v>264973</v>
      </c>
      <c r="H109" s="32">
        <v>322221</v>
      </c>
      <c r="I109" s="32">
        <v>201</v>
      </c>
      <c r="J109" s="32">
        <v>-197</v>
      </c>
      <c r="K109" s="32">
        <v>45</v>
      </c>
      <c r="L109" s="40">
        <v>-10</v>
      </c>
      <c r="M109" s="26">
        <f>SUM(C109:L109)</f>
        <v>587233</v>
      </c>
    </row>
    <row r="110" spans="1:13" s="30" customFormat="1" ht="11.25">
      <c r="A110" s="44"/>
      <c r="B110" s="31">
        <v>2007</v>
      </c>
      <c r="C110" s="32"/>
      <c r="D110" s="32"/>
      <c r="E110" s="32"/>
      <c r="F110" s="32"/>
      <c r="G110" s="32"/>
      <c r="H110" s="32">
        <v>122621</v>
      </c>
      <c r="I110" s="32">
        <v>457690</v>
      </c>
      <c r="J110" s="32">
        <v>190</v>
      </c>
      <c r="K110" s="32">
        <v>-170</v>
      </c>
      <c r="L110" s="40">
        <v>-64</v>
      </c>
      <c r="M110" s="26">
        <f>SUM(C110:L110)</f>
        <v>580267</v>
      </c>
    </row>
    <row r="111" spans="1:13" s="30" customFormat="1" ht="11.25">
      <c r="A111" s="44"/>
      <c r="B111" s="31">
        <v>2008</v>
      </c>
      <c r="C111" s="32"/>
      <c r="D111" s="32"/>
      <c r="E111" s="32"/>
      <c r="F111" s="32"/>
      <c r="G111" s="32"/>
      <c r="H111" s="32"/>
      <c r="I111" s="32">
        <v>88249</v>
      </c>
      <c r="J111" s="32">
        <v>486241</v>
      </c>
      <c r="K111" s="32">
        <v>239</v>
      </c>
      <c r="L111" s="40">
        <v>-103</v>
      </c>
      <c r="M111" s="26">
        <f>SUM(C111:L111)</f>
        <v>574626</v>
      </c>
    </row>
    <row r="112" spans="1:13" s="30" customFormat="1" ht="11.25">
      <c r="A112" s="44"/>
      <c r="B112" s="31">
        <v>2009</v>
      </c>
      <c r="C112" s="32"/>
      <c r="D112" s="32"/>
      <c r="E112" s="32"/>
      <c r="F112" s="32"/>
      <c r="G112" s="32"/>
      <c r="H112" s="32"/>
      <c r="I112" s="32"/>
      <c r="J112" s="32">
        <v>104049</v>
      </c>
      <c r="K112" s="32">
        <v>437268</v>
      </c>
      <c r="L112" s="40">
        <v>561</v>
      </c>
      <c r="M112" s="26">
        <f>SUM(C112:L112)</f>
        <v>541878</v>
      </c>
    </row>
    <row r="113" spans="1:13" s="30" customFormat="1" ht="11.25">
      <c r="A113" s="44"/>
      <c r="B113" s="31">
        <v>2010</v>
      </c>
      <c r="C113" s="32"/>
      <c r="D113" s="32"/>
      <c r="E113" s="32"/>
      <c r="F113" s="32"/>
      <c r="G113" s="32"/>
      <c r="H113" s="32"/>
      <c r="I113" s="32"/>
      <c r="J113" s="32"/>
      <c r="K113" s="32">
        <v>105750</v>
      </c>
      <c r="L113" s="40">
        <v>426823</v>
      </c>
      <c r="M113" s="26">
        <f>SUM(C113:L113)</f>
        <v>532573</v>
      </c>
    </row>
    <row r="114" spans="1:14" s="30" customFormat="1" ht="11.25">
      <c r="A114" s="59"/>
      <c r="B114" s="31">
        <v>2011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40">
        <v>103322</v>
      </c>
      <c r="M114" s="26">
        <f>SUM(C114:L114)</f>
        <v>103322</v>
      </c>
      <c r="N114" s="40"/>
    </row>
    <row r="115" spans="1:13" s="30" customFormat="1" ht="12" thickBot="1">
      <c r="A115" s="45"/>
      <c r="B115" s="27" t="s">
        <v>11</v>
      </c>
      <c r="C115" s="28">
        <f>SUM(C105:C112)</f>
        <v>0</v>
      </c>
      <c r="D115" s="28">
        <f aca="true" t="shared" si="9" ref="D115:J115">SUM(D105:D112)</f>
        <v>886820</v>
      </c>
      <c r="E115" s="28">
        <f t="shared" si="9"/>
        <v>602832</v>
      </c>
      <c r="F115" s="28">
        <f t="shared" si="9"/>
        <v>595701</v>
      </c>
      <c r="G115" s="28">
        <f t="shared" si="9"/>
        <v>563811</v>
      </c>
      <c r="H115" s="28">
        <f t="shared" si="9"/>
        <v>445040</v>
      </c>
      <c r="I115" s="28">
        <f t="shared" si="9"/>
        <v>546072</v>
      </c>
      <c r="J115" s="28">
        <f t="shared" si="9"/>
        <v>590276</v>
      </c>
      <c r="K115" s="28">
        <f>SUM(K105:K113)</f>
        <v>543104</v>
      </c>
      <c r="L115" s="28">
        <f>SUM(L105:L114)</f>
        <v>530529</v>
      </c>
      <c r="M115" s="29">
        <f>SUM(M105:M113)</f>
        <v>5200863</v>
      </c>
    </row>
    <row r="116" spans="1:13" s="30" customFormat="1" ht="22.5">
      <c r="A116" s="47" t="s">
        <v>17</v>
      </c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M116" s="26"/>
    </row>
    <row r="117" spans="1:13" s="30" customFormat="1" ht="11.25">
      <c r="A117" s="44"/>
      <c r="B117" s="31">
        <v>2002</v>
      </c>
      <c r="C117" s="32"/>
      <c r="D117" s="32">
        <v>12785</v>
      </c>
      <c r="E117" s="32">
        <v>25</v>
      </c>
      <c r="F117" s="32">
        <v>1</v>
      </c>
      <c r="G117" s="32"/>
      <c r="H117" s="32"/>
      <c r="I117" s="32"/>
      <c r="J117" s="32">
        <v>0</v>
      </c>
      <c r="K117" s="32">
        <v>0</v>
      </c>
      <c r="L117" s="40">
        <v>0</v>
      </c>
      <c r="M117" s="26">
        <f>SUM(C117:L117)</f>
        <v>12811</v>
      </c>
    </row>
    <row r="118" spans="1:13" s="30" customFormat="1" ht="11.25">
      <c r="A118" s="44"/>
      <c r="B118" s="31">
        <v>2003</v>
      </c>
      <c r="C118" s="32"/>
      <c r="D118" s="32">
        <v>6672</v>
      </c>
      <c r="E118" s="32">
        <v>6622</v>
      </c>
      <c r="F118" s="32"/>
      <c r="G118" s="32"/>
      <c r="H118" s="32">
        <v>-1</v>
      </c>
      <c r="I118" s="32">
        <v>0</v>
      </c>
      <c r="J118" s="32">
        <v>0</v>
      </c>
      <c r="K118" s="32">
        <v>0</v>
      </c>
      <c r="L118" s="40">
        <v>0</v>
      </c>
      <c r="M118" s="26">
        <f>SUM(C118:L118)</f>
        <v>13293</v>
      </c>
    </row>
    <row r="119" spans="1:13" s="30" customFormat="1" ht="11.25">
      <c r="A119" s="44"/>
      <c r="B119" s="31">
        <v>2004</v>
      </c>
      <c r="C119" s="32"/>
      <c r="D119" s="32"/>
      <c r="E119" s="32">
        <v>6676</v>
      </c>
      <c r="F119" s="32">
        <v>6576</v>
      </c>
      <c r="G119" s="32">
        <v>3</v>
      </c>
      <c r="H119" s="32">
        <v>3</v>
      </c>
      <c r="I119" s="32">
        <v>0</v>
      </c>
      <c r="J119" s="32">
        <v>0</v>
      </c>
      <c r="K119" s="32">
        <v>0</v>
      </c>
      <c r="L119" s="40">
        <v>0</v>
      </c>
      <c r="M119" s="26">
        <f>SUM(C119:L119)</f>
        <v>13258</v>
      </c>
    </row>
    <row r="120" spans="1:13" s="30" customFormat="1" ht="11.25">
      <c r="A120" s="44"/>
      <c r="B120" s="31">
        <v>2005</v>
      </c>
      <c r="C120" s="32"/>
      <c r="D120" s="32"/>
      <c r="E120" s="32"/>
      <c r="F120" s="32">
        <v>6682</v>
      </c>
      <c r="G120" s="32">
        <v>6453</v>
      </c>
      <c r="H120" s="32">
        <v>5</v>
      </c>
      <c r="I120" s="32">
        <v>3</v>
      </c>
      <c r="J120" s="32">
        <v>0</v>
      </c>
      <c r="K120" s="32">
        <v>0</v>
      </c>
      <c r="L120" s="40">
        <v>0</v>
      </c>
      <c r="M120" s="26">
        <f>SUM(C120:L120)</f>
        <v>13143</v>
      </c>
    </row>
    <row r="121" spans="1:13" s="30" customFormat="1" ht="11.25">
      <c r="A121" s="44"/>
      <c r="B121" s="31">
        <v>2006</v>
      </c>
      <c r="C121" s="32"/>
      <c r="D121" s="32"/>
      <c r="E121" s="32"/>
      <c r="F121" s="32"/>
      <c r="G121" s="32">
        <v>5906</v>
      </c>
      <c r="H121" s="32">
        <v>7140</v>
      </c>
      <c r="I121" s="32">
        <v>5</v>
      </c>
      <c r="J121" s="32">
        <v>-24</v>
      </c>
      <c r="K121" s="32">
        <v>-24</v>
      </c>
      <c r="L121" s="40">
        <v>0</v>
      </c>
      <c r="M121" s="26">
        <f>SUM(C121:L121)</f>
        <v>13003</v>
      </c>
    </row>
    <row r="122" spans="1:13" s="30" customFormat="1" ht="11.25">
      <c r="A122" s="44"/>
      <c r="B122" s="31">
        <v>2007</v>
      </c>
      <c r="C122" s="32"/>
      <c r="D122" s="32"/>
      <c r="E122" s="32"/>
      <c r="F122" s="32"/>
      <c r="G122" s="32"/>
      <c r="H122" s="32">
        <v>2784</v>
      </c>
      <c r="I122" s="32">
        <v>10129</v>
      </c>
      <c r="J122" s="32">
        <v>4</v>
      </c>
      <c r="K122" s="32">
        <v>-1</v>
      </c>
      <c r="L122" s="40">
        <v>0</v>
      </c>
      <c r="M122" s="26">
        <f>SUM(C122:L122)</f>
        <v>12916</v>
      </c>
    </row>
    <row r="123" spans="1:13" s="30" customFormat="1" ht="11.25">
      <c r="A123" s="44"/>
      <c r="B123" s="31">
        <v>2008</v>
      </c>
      <c r="C123" s="32"/>
      <c r="D123" s="32"/>
      <c r="E123" s="32"/>
      <c r="F123" s="32"/>
      <c r="G123" s="32"/>
      <c r="H123" s="32"/>
      <c r="I123" s="32">
        <v>1420</v>
      </c>
      <c r="J123" s="32">
        <v>11404</v>
      </c>
      <c r="K123" s="32">
        <v>22</v>
      </c>
      <c r="L123" s="40">
        <v>-1</v>
      </c>
      <c r="M123" s="26">
        <f>SUM(C123:L123)</f>
        <v>12845</v>
      </c>
    </row>
    <row r="124" spans="1:13" s="30" customFormat="1" ht="11.25">
      <c r="A124" s="44"/>
      <c r="B124" s="31">
        <v>2009</v>
      </c>
      <c r="C124" s="32"/>
      <c r="D124" s="32"/>
      <c r="E124" s="32"/>
      <c r="F124" s="32"/>
      <c r="G124" s="32"/>
      <c r="H124" s="32"/>
      <c r="I124" s="32"/>
      <c r="J124" s="32">
        <v>2103</v>
      </c>
      <c r="K124" s="32">
        <v>9758</v>
      </c>
      <c r="L124" s="40">
        <v>-7</v>
      </c>
      <c r="M124" s="26">
        <f>SUM(C124:L124)</f>
        <v>11854</v>
      </c>
    </row>
    <row r="125" spans="1:13" s="30" customFormat="1" ht="11.25">
      <c r="A125" s="44"/>
      <c r="B125" s="31">
        <v>2010</v>
      </c>
      <c r="C125" s="32"/>
      <c r="D125" s="32"/>
      <c r="E125" s="32"/>
      <c r="F125" s="32"/>
      <c r="G125" s="32"/>
      <c r="H125" s="32"/>
      <c r="I125" s="32"/>
      <c r="J125" s="32"/>
      <c r="K125" s="32">
        <v>2276</v>
      </c>
      <c r="L125" s="40">
        <v>9335</v>
      </c>
      <c r="M125" s="26">
        <f>SUM(C125:L125)</f>
        <v>11611</v>
      </c>
    </row>
    <row r="126" spans="1:14" s="30" customFormat="1" ht="11.25">
      <c r="A126" s="59"/>
      <c r="B126" s="31">
        <v>2011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40">
        <v>2189</v>
      </c>
      <c r="M126" s="26">
        <f>SUM(C126:L126)</f>
        <v>2189</v>
      </c>
      <c r="N126" s="40"/>
    </row>
    <row r="127" spans="1:13" s="30" customFormat="1" ht="12" thickBot="1">
      <c r="A127" s="45"/>
      <c r="B127" s="27" t="s">
        <v>11</v>
      </c>
      <c r="C127" s="28">
        <f>SUM(C117:C124)</f>
        <v>0</v>
      </c>
      <c r="D127" s="28">
        <f aca="true" t="shared" si="10" ref="D127:J127">SUM(D117:D124)</f>
        <v>19457</v>
      </c>
      <c r="E127" s="28">
        <f t="shared" si="10"/>
        <v>13323</v>
      </c>
      <c r="F127" s="28">
        <f t="shared" si="10"/>
        <v>13259</v>
      </c>
      <c r="G127" s="28">
        <f t="shared" si="10"/>
        <v>12362</v>
      </c>
      <c r="H127" s="28">
        <f t="shared" si="10"/>
        <v>9931</v>
      </c>
      <c r="I127" s="28">
        <f t="shared" si="10"/>
        <v>11557</v>
      </c>
      <c r="J127" s="28">
        <f t="shared" si="10"/>
        <v>13487</v>
      </c>
      <c r="K127" s="28">
        <f>SUM(K117:K125)</f>
        <v>12031</v>
      </c>
      <c r="L127" s="28">
        <f>SUM(L117:L126)</f>
        <v>11516</v>
      </c>
      <c r="M127" s="29">
        <f>SUM(M117:M125)</f>
        <v>114734</v>
      </c>
    </row>
    <row r="128" spans="1:13" s="30" customFormat="1" ht="11.25" customHeight="1">
      <c r="A128" s="47" t="s">
        <v>28</v>
      </c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M128" s="26"/>
    </row>
    <row r="129" spans="1:13" s="30" customFormat="1" ht="11.25">
      <c r="A129" s="44"/>
      <c r="B129" s="31">
        <v>2002</v>
      </c>
      <c r="C129" s="32"/>
      <c r="D129" s="32">
        <v>1</v>
      </c>
      <c r="E129" s="32"/>
      <c r="F129" s="32"/>
      <c r="G129" s="32"/>
      <c r="H129" s="32"/>
      <c r="I129" s="32"/>
      <c r="J129" s="32"/>
      <c r="K129" s="32">
        <v>0</v>
      </c>
      <c r="L129" s="40">
        <v>0</v>
      </c>
      <c r="M129" s="26">
        <f>SUM(C129:L129)</f>
        <v>1</v>
      </c>
    </row>
    <row r="130" spans="1:13" s="30" customFormat="1" ht="11.25">
      <c r="A130" s="44"/>
      <c r="B130" s="31">
        <v>2003</v>
      </c>
      <c r="C130" s="32"/>
      <c r="D130" s="32">
        <v>1</v>
      </c>
      <c r="E130" s="32">
        <v>1</v>
      </c>
      <c r="F130" s="32"/>
      <c r="G130" s="32"/>
      <c r="H130" s="32"/>
      <c r="I130" s="32"/>
      <c r="J130" s="32"/>
      <c r="K130" s="32">
        <v>0</v>
      </c>
      <c r="L130" s="40">
        <v>0</v>
      </c>
      <c r="M130" s="26">
        <f>SUM(C130:L130)</f>
        <v>2</v>
      </c>
    </row>
    <row r="131" spans="1:13" s="30" customFormat="1" ht="11.25">
      <c r="A131" s="44"/>
      <c r="B131" s="31">
        <v>2004</v>
      </c>
      <c r="C131" s="32"/>
      <c r="D131" s="32"/>
      <c r="E131" s="32">
        <v>1</v>
      </c>
      <c r="F131" s="32">
        <v>1</v>
      </c>
      <c r="G131" s="32"/>
      <c r="H131" s="32"/>
      <c r="I131" s="32"/>
      <c r="J131" s="32"/>
      <c r="K131" s="32">
        <v>0</v>
      </c>
      <c r="L131" s="40">
        <v>0</v>
      </c>
      <c r="M131" s="26">
        <f>SUM(C131:L131)</f>
        <v>2</v>
      </c>
    </row>
    <row r="132" spans="1:13" s="30" customFormat="1" ht="11.25">
      <c r="A132" s="44"/>
      <c r="B132" s="31">
        <v>2005</v>
      </c>
      <c r="C132" s="32"/>
      <c r="D132" s="32"/>
      <c r="E132" s="32"/>
      <c r="F132" s="32">
        <v>1</v>
      </c>
      <c r="G132" s="32">
        <v>1</v>
      </c>
      <c r="H132" s="32"/>
      <c r="I132" s="32"/>
      <c r="J132" s="32"/>
      <c r="K132" s="32">
        <v>0</v>
      </c>
      <c r="L132" s="40">
        <v>0</v>
      </c>
      <c r="M132" s="26">
        <f>SUM(C132:L132)</f>
        <v>2</v>
      </c>
    </row>
    <row r="133" spans="1:13" s="30" customFormat="1" ht="11.25">
      <c r="A133" s="44"/>
      <c r="B133" s="31">
        <v>2006</v>
      </c>
      <c r="C133" s="32"/>
      <c r="D133" s="32"/>
      <c r="E133" s="32"/>
      <c r="F133" s="32"/>
      <c r="G133" s="32">
        <v>1</v>
      </c>
      <c r="H133" s="32">
        <v>1</v>
      </c>
      <c r="I133" s="32"/>
      <c r="J133" s="32"/>
      <c r="K133" s="32">
        <v>0</v>
      </c>
      <c r="L133" s="40">
        <v>0</v>
      </c>
      <c r="M133" s="26">
        <f>SUM(C133:L133)</f>
        <v>2</v>
      </c>
    </row>
    <row r="134" spans="1:13" s="30" customFormat="1" ht="11.25">
      <c r="A134" s="44"/>
      <c r="B134" s="31">
        <v>2007</v>
      </c>
      <c r="C134" s="32"/>
      <c r="D134" s="32"/>
      <c r="E134" s="32"/>
      <c r="F134" s="32"/>
      <c r="G134" s="32"/>
      <c r="H134" s="32"/>
      <c r="I134" s="32">
        <v>2</v>
      </c>
      <c r="J134" s="32"/>
      <c r="K134" s="32">
        <v>0</v>
      </c>
      <c r="L134" s="40">
        <v>0</v>
      </c>
      <c r="M134" s="26">
        <f>SUM(C134:L134)</f>
        <v>2</v>
      </c>
    </row>
    <row r="135" spans="1:13" s="30" customFormat="1" ht="11.25">
      <c r="A135" s="44"/>
      <c r="B135" s="31">
        <v>2008</v>
      </c>
      <c r="C135" s="32"/>
      <c r="D135" s="32"/>
      <c r="E135" s="32"/>
      <c r="F135" s="32"/>
      <c r="G135" s="32"/>
      <c r="H135" s="32"/>
      <c r="I135" s="32"/>
      <c r="J135" s="32">
        <v>2</v>
      </c>
      <c r="K135" s="32">
        <v>0</v>
      </c>
      <c r="L135" s="40">
        <v>0</v>
      </c>
      <c r="M135" s="26">
        <f>SUM(C135:L135)</f>
        <v>2</v>
      </c>
    </row>
    <row r="136" spans="1:13" s="30" customFormat="1" ht="11.25">
      <c r="A136" s="44"/>
      <c r="B136" s="31">
        <v>2009</v>
      </c>
      <c r="C136" s="32"/>
      <c r="D136" s="32"/>
      <c r="E136" s="32"/>
      <c r="F136" s="32"/>
      <c r="G136" s="32"/>
      <c r="H136" s="32"/>
      <c r="I136" s="32"/>
      <c r="J136" s="32"/>
      <c r="K136" s="32">
        <v>2</v>
      </c>
      <c r="L136" s="40">
        <v>0</v>
      </c>
      <c r="M136" s="26">
        <f>SUM(C136:L136)</f>
        <v>2</v>
      </c>
    </row>
    <row r="137" spans="1:13" s="30" customFormat="1" ht="11.25">
      <c r="A137" s="44"/>
      <c r="B137" s="31">
        <v>2010</v>
      </c>
      <c r="C137" s="32"/>
      <c r="D137" s="32"/>
      <c r="E137" s="32"/>
      <c r="F137" s="32"/>
      <c r="G137" s="32"/>
      <c r="H137" s="32"/>
      <c r="I137" s="32"/>
      <c r="J137" s="32"/>
      <c r="K137" s="32">
        <v>0</v>
      </c>
      <c r="L137" s="40">
        <v>2</v>
      </c>
      <c r="M137" s="26">
        <f>SUM(C137:L137)</f>
        <v>2</v>
      </c>
    </row>
    <row r="138" spans="1:14" s="30" customFormat="1" ht="11.25">
      <c r="A138" s="59"/>
      <c r="B138" s="31">
        <v>2011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40">
        <v>0</v>
      </c>
      <c r="M138" s="26">
        <f>SUM(C138:L138)</f>
        <v>0</v>
      </c>
      <c r="N138" s="40"/>
    </row>
    <row r="139" spans="1:13" s="30" customFormat="1" ht="12" thickBot="1">
      <c r="A139" s="45"/>
      <c r="B139" s="27" t="s">
        <v>11</v>
      </c>
      <c r="C139" s="28">
        <f>SUM(C129:C136)</f>
        <v>0</v>
      </c>
      <c r="D139" s="28">
        <f aca="true" t="shared" si="11" ref="D139:J139">SUM(D129:D136)</f>
        <v>2</v>
      </c>
      <c r="E139" s="28">
        <f t="shared" si="11"/>
        <v>2</v>
      </c>
      <c r="F139" s="28">
        <f t="shared" si="11"/>
        <v>2</v>
      </c>
      <c r="G139" s="28">
        <f t="shared" si="11"/>
        <v>2</v>
      </c>
      <c r="H139" s="28">
        <f t="shared" si="11"/>
        <v>1</v>
      </c>
      <c r="I139" s="28">
        <f t="shared" si="11"/>
        <v>2</v>
      </c>
      <c r="J139" s="28">
        <f t="shared" si="11"/>
        <v>2</v>
      </c>
      <c r="K139" s="28">
        <f>SUM(K129:K137)</f>
        <v>2</v>
      </c>
      <c r="L139" s="28">
        <f>SUM(L129:L138)</f>
        <v>2</v>
      </c>
      <c r="M139" s="29">
        <f>SUM(M129:M137)</f>
        <v>17</v>
      </c>
    </row>
    <row r="140" spans="1:13" s="30" customFormat="1" ht="11.25">
      <c r="A140" s="47" t="s">
        <v>18</v>
      </c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M140" s="26"/>
    </row>
    <row r="141" spans="1:13" s="30" customFormat="1" ht="11.25">
      <c r="A141" s="44"/>
      <c r="B141" s="31">
        <v>2002</v>
      </c>
      <c r="C141" s="32"/>
      <c r="D141" s="32">
        <v>817</v>
      </c>
      <c r="E141" s="32"/>
      <c r="F141" s="32"/>
      <c r="G141" s="32"/>
      <c r="H141" s="32"/>
      <c r="I141" s="32"/>
      <c r="J141" s="32"/>
      <c r="K141" s="32">
        <v>0</v>
      </c>
      <c r="L141" s="40">
        <v>0</v>
      </c>
      <c r="M141" s="26">
        <f>SUM(C141:L141)</f>
        <v>817</v>
      </c>
    </row>
    <row r="142" spans="1:13" s="30" customFormat="1" ht="11.25">
      <c r="A142" s="44"/>
      <c r="B142" s="31">
        <v>2003</v>
      </c>
      <c r="C142" s="32"/>
      <c r="D142" s="32">
        <v>411</v>
      </c>
      <c r="E142" s="32">
        <v>417</v>
      </c>
      <c r="F142" s="32">
        <v>-2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40">
        <v>0</v>
      </c>
      <c r="M142" s="26">
        <f>SUM(C142:L142)</f>
        <v>826</v>
      </c>
    </row>
    <row r="143" spans="1:13" s="30" customFormat="1" ht="11.25">
      <c r="A143" s="44"/>
      <c r="B143" s="31">
        <v>2004</v>
      </c>
      <c r="C143" s="32"/>
      <c r="D143" s="32"/>
      <c r="E143" s="32">
        <v>411</v>
      </c>
      <c r="F143" s="32">
        <v>410</v>
      </c>
      <c r="G143" s="32">
        <v>1</v>
      </c>
      <c r="H143" s="32">
        <v>0</v>
      </c>
      <c r="I143" s="32">
        <v>0</v>
      </c>
      <c r="J143" s="32">
        <v>0</v>
      </c>
      <c r="K143" s="32">
        <v>0</v>
      </c>
      <c r="L143" s="40">
        <v>0</v>
      </c>
      <c r="M143" s="26">
        <f>SUM(C143:L143)</f>
        <v>822</v>
      </c>
    </row>
    <row r="144" spans="1:13" s="30" customFormat="1" ht="11.25">
      <c r="A144" s="44"/>
      <c r="B144" s="31">
        <v>2005</v>
      </c>
      <c r="C144" s="32"/>
      <c r="D144" s="32"/>
      <c r="E144" s="32"/>
      <c r="F144" s="32">
        <v>411</v>
      </c>
      <c r="G144" s="32">
        <v>403</v>
      </c>
      <c r="H144" s="32">
        <v>0</v>
      </c>
      <c r="I144" s="32">
        <v>0</v>
      </c>
      <c r="J144" s="32">
        <v>0</v>
      </c>
      <c r="K144" s="32">
        <v>0</v>
      </c>
      <c r="L144" s="40">
        <v>0</v>
      </c>
      <c r="M144" s="26">
        <f>SUM(C144:L144)</f>
        <v>814</v>
      </c>
    </row>
    <row r="145" spans="1:13" s="30" customFormat="1" ht="11.25">
      <c r="A145" s="44"/>
      <c r="B145" s="31">
        <v>2006</v>
      </c>
      <c r="C145" s="32"/>
      <c r="D145" s="32"/>
      <c r="E145" s="32"/>
      <c r="F145" s="32"/>
      <c r="G145" s="32">
        <v>364</v>
      </c>
      <c r="H145" s="32">
        <v>447</v>
      </c>
      <c r="I145" s="32">
        <v>0</v>
      </c>
      <c r="J145" s="32">
        <v>0</v>
      </c>
      <c r="K145" s="32">
        <v>0</v>
      </c>
      <c r="L145" s="40">
        <v>0</v>
      </c>
      <c r="M145" s="26">
        <f>SUM(C145:L145)</f>
        <v>811</v>
      </c>
    </row>
    <row r="146" spans="1:13" s="30" customFormat="1" ht="11.25">
      <c r="A146" s="44"/>
      <c r="B146" s="31">
        <v>2007</v>
      </c>
      <c r="C146" s="32"/>
      <c r="D146" s="32"/>
      <c r="E146" s="32"/>
      <c r="F146" s="32"/>
      <c r="G146" s="32"/>
      <c r="H146" s="32">
        <v>172</v>
      </c>
      <c r="I146" s="32">
        <v>631</v>
      </c>
      <c r="J146" s="32">
        <v>0</v>
      </c>
      <c r="K146" s="32">
        <v>-1</v>
      </c>
      <c r="L146" s="40">
        <v>0</v>
      </c>
      <c r="M146" s="26">
        <f>SUM(C146:L146)</f>
        <v>802</v>
      </c>
    </row>
    <row r="147" spans="1:13" s="30" customFormat="1" ht="11.25">
      <c r="A147" s="44"/>
      <c r="B147" s="31">
        <v>2008</v>
      </c>
      <c r="C147" s="32"/>
      <c r="D147" s="32"/>
      <c r="E147" s="32"/>
      <c r="F147" s="32"/>
      <c r="G147" s="32"/>
      <c r="H147" s="32"/>
      <c r="I147" s="32">
        <v>58</v>
      </c>
      <c r="J147" s="32">
        <v>743</v>
      </c>
      <c r="K147" s="32">
        <v>0</v>
      </c>
      <c r="L147" s="40">
        <v>0</v>
      </c>
      <c r="M147" s="26">
        <f>SUM(C147:L147)</f>
        <v>801</v>
      </c>
    </row>
    <row r="148" spans="1:13" s="30" customFormat="1" ht="11.25">
      <c r="A148" s="44"/>
      <c r="B148" s="31">
        <v>2009</v>
      </c>
      <c r="C148" s="32"/>
      <c r="D148" s="32"/>
      <c r="E148" s="32"/>
      <c r="F148" s="32"/>
      <c r="G148" s="32"/>
      <c r="H148" s="32"/>
      <c r="I148" s="32"/>
      <c r="J148" s="32">
        <v>117</v>
      </c>
      <c r="K148" s="32">
        <v>654</v>
      </c>
      <c r="L148" s="40">
        <v>0</v>
      </c>
      <c r="M148" s="26">
        <f>SUM(C148:L148)</f>
        <v>771</v>
      </c>
    </row>
    <row r="149" spans="1:13" s="30" customFormat="1" ht="11.25">
      <c r="A149" s="44"/>
      <c r="B149" s="31">
        <v>2010</v>
      </c>
      <c r="C149" s="32"/>
      <c r="D149" s="32"/>
      <c r="E149" s="32"/>
      <c r="F149" s="32"/>
      <c r="G149" s="32"/>
      <c r="H149" s="32"/>
      <c r="I149" s="32"/>
      <c r="J149" s="32"/>
      <c r="K149" s="32">
        <v>139</v>
      </c>
      <c r="L149" s="40">
        <v>618</v>
      </c>
      <c r="M149" s="26">
        <f>SUM(C149:L149)</f>
        <v>757</v>
      </c>
    </row>
    <row r="150" spans="1:14" s="30" customFormat="1" ht="11.25">
      <c r="A150" s="59"/>
      <c r="B150" s="31">
        <v>2011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40">
        <v>127</v>
      </c>
      <c r="M150" s="26">
        <f>SUM(C150:L150)</f>
        <v>127</v>
      </c>
      <c r="N150" s="40"/>
    </row>
    <row r="151" spans="1:13" s="30" customFormat="1" ht="12" thickBot="1">
      <c r="A151" s="45"/>
      <c r="B151" s="27" t="s">
        <v>11</v>
      </c>
      <c r="C151" s="28">
        <f>SUM(C141:C148)</f>
        <v>0</v>
      </c>
      <c r="D151" s="28">
        <f aca="true" t="shared" si="12" ref="D151:J151">SUM(D141:D148)</f>
        <v>1228</v>
      </c>
      <c r="E151" s="28">
        <f t="shared" si="12"/>
        <v>828</v>
      </c>
      <c r="F151" s="28">
        <f t="shared" si="12"/>
        <v>819</v>
      </c>
      <c r="G151" s="28">
        <f t="shared" si="12"/>
        <v>768</v>
      </c>
      <c r="H151" s="28">
        <f t="shared" si="12"/>
        <v>619</v>
      </c>
      <c r="I151" s="28">
        <f t="shared" si="12"/>
        <v>689</v>
      </c>
      <c r="J151" s="28">
        <f t="shared" si="12"/>
        <v>860</v>
      </c>
      <c r="K151" s="28">
        <f>SUM(K141:K149)</f>
        <v>792</v>
      </c>
      <c r="L151" s="28">
        <f>SUM(L141:L150)</f>
        <v>745</v>
      </c>
      <c r="M151" s="29">
        <f>SUM(M141:M149)</f>
        <v>7221</v>
      </c>
    </row>
    <row r="152" spans="1:13" s="30" customFormat="1" ht="11.25">
      <c r="A152" s="47" t="s">
        <v>19</v>
      </c>
      <c r="B152" s="31"/>
      <c r="C152" s="32"/>
      <c r="D152" s="32"/>
      <c r="E152" s="32"/>
      <c r="F152" s="32"/>
      <c r="G152" s="32"/>
      <c r="H152" s="32"/>
      <c r="I152" s="32"/>
      <c r="J152" s="32"/>
      <c r="K152" s="32"/>
      <c r="M152" s="26"/>
    </row>
    <row r="153" spans="1:13" s="30" customFormat="1" ht="11.25">
      <c r="A153" s="44"/>
      <c r="B153" s="31">
        <v>2002</v>
      </c>
      <c r="C153" s="32"/>
      <c r="D153" s="32">
        <v>4852</v>
      </c>
      <c r="E153" s="32">
        <v>4</v>
      </c>
      <c r="F153" s="32">
        <v>1</v>
      </c>
      <c r="G153" s="32"/>
      <c r="H153" s="32"/>
      <c r="I153" s="32"/>
      <c r="J153" s="32"/>
      <c r="K153" s="32">
        <v>0</v>
      </c>
      <c r="L153" s="40">
        <v>0</v>
      </c>
      <c r="M153" s="26">
        <f>SUM(C153:L153)</f>
        <v>4857</v>
      </c>
    </row>
    <row r="154" spans="1:13" s="30" customFormat="1" ht="11.25">
      <c r="A154" s="44"/>
      <c r="B154" s="31">
        <v>2003</v>
      </c>
      <c r="C154" s="32"/>
      <c r="D154" s="32">
        <v>2534</v>
      </c>
      <c r="E154" s="32">
        <v>2472</v>
      </c>
      <c r="F154" s="32"/>
      <c r="G154" s="32"/>
      <c r="H154" s="32"/>
      <c r="I154" s="32"/>
      <c r="J154" s="32"/>
      <c r="K154" s="32">
        <v>0</v>
      </c>
      <c r="L154" s="40">
        <v>0</v>
      </c>
      <c r="M154" s="26">
        <f>SUM(C154:L154)</f>
        <v>5006</v>
      </c>
    </row>
    <row r="155" spans="1:13" s="30" customFormat="1" ht="11.25">
      <c r="A155" s="44"/>
      <c r="B155" s="31">
        <v>2004</v>
      </c>
      <c r="C155" s="32"/>
      <c r="D155" s="32"/>
      <c r="E155" s="32">
        <v>2531</v>
      </c>
      <c r="F155" s="32">
        <v>2454</v>
      </c>
      <c r="G155" s="32">
        <v>-6</v>
      </c>
      <c r="H155" s="32">
        <v>4</v>
      </c>
      <c r="I155" s="32">
        <v>0</v>
      </c>
      <c r="J155" s="32"/>
      <c r="K155" s="32">
        <v>0</v>
      </c>
      <c r="L155" s="40">
        <v>0</v>
      </c>
      <c r="M155" s="26">
        <f>SUM(C155:L155)</f>
        <v>4983</v>
      </c>
    </row>
    <row r="156" spans="1:13" s="30" customFormat="1" ht="11.25">
      <c r="A156" s="44"/>
      <c r="B156" s="31">
        <v>2005</v>
      </c>
      <c r="C156" s="32"/>
      <c r="D156" s="32"/>
      <c r="E156" s="32"/>
      <c r="F156" s="32">
        <v>2525</v>
      </c>
      <c r="G156" s="32">
        <v>2403</v>
      </c>
      <c r="H156" s="32">
        <v>-6</v>
      </c>
      <c r="I156" s="32">
        <v>0</v>
      </c>
      <c r="J156" s="32"/>
      <c r="K156" s="32">
        <v>-1</v>
      </c>
      <c r="L156" s="40">
        <v>0</v>
      </c>
      <c r="M156" s="26">
        <f>SUM(C156:L156)</f>
        <v>4921</v>
      </c>
    </row>
    <row r="157" spans="1:13" s="30" customFormat="1" ht="11.25">
      <c r="A157" s="44"/>
      <c r="B157" s="31">
        <v>2006</v>
      </c>
      <c r="C157" s="32"/>
      <c r="D157" s="32"/>
      <c r="E157" s="32"/>
      <c r="F157" s="32"/>
      <c r="G157" s="32">
        <v>2246</v>
      </c>
      <c r="H157" s="32">
        <v>2636</v>
      </c>
      <c r="I157" s="32">
        <v>0</v>
      </c>
      <c r="J157" s="32"/>
      <c r="K157" s="32">
        <v>0</v>
      </c>
      <c r="L157" s="40">
        <v>0</v>
      </c>
      <c r="M157" s="26">
        <f>SUM(C157:L157)</f>
        <v>4882</v>
      </c>
    </row>
    <row r="158" spans="1:13" s="30" customFormat="1" ht="11.25">
      <c r="A158" s="44"/>
      <c r="B158" s="31">
        <v>2007</v>
      </c>
      <c r="C158" s="32"/>
      <c r="D158" s="32"/>
      <c r="E158" s="32"/>
      <c r="F158" s="32"/>
      <c r="G158" s="32"/>
      <c r="H158" s="32">
        <v>1061</v>
      </c>
      <c r="I158" s="32">
        <v>3764</v>
      </c>
      <c r="J158" s="32"/>
      <c r="K158" s="32">
        <v>0</v>
      </c>
      <c r="L158" s="40">
        <v>0</v>
      </c>
      <c r="M158" s="26">
        <f>SUM(C158:L158)</f>
        <v>4825</v>
      </c>
    </row>
    <row r="159" spans="1:13" s="30" customFormat="1" ht="11.25">
      <c r="A159" s="44"/>
      <c r="B159" s="31">
        <v>2008</v>
      </c>
      <c r="C159" s="32"/>
      <c r="D159" s="32"/>
      <c r="E159" s="32"/>
      <c r="F159" s="32"/>
      <c r="G159" s="32"/>
      <c r="H159" s="32"/>
      <c r="I159" s="32">
        <v>456</v>
      </c>
      <c r="J159" s="32">
        <v>4320</v>
      </c>
      <c r="K159" s="32">
        <v>0</v>
      </c>
      <c r="L159" s="40">
        <v>0</v>
      </c>
      <c r="M159" s="26">
        <f>SUM(C159:L159)</f>
        <v>4776</v>
      </c>
    </row>
    <row r="160" spans="1:13" s="30" customFormat="1" ht="11.25">
      <c r="A160" s="44"/>
      <c r="B160" s="31">
        <v>2009</v>
      </c>
      <c r="C160" s="32"/>
      <c r="D160" s="32"/>
      <c r="E160" s="32"/>
      <c r="F160" s="32"/>
      <c r="G160" s="32"/>
      <c r="H160" s="32"/>
      <c r="I160" s="32"/>
      <c r="J160" s="32">
        <v>779</v>
      </c>
      <c r="K160" s="32">
        <v>3845</v>
      </c>
      <c r="L160" s="40">
        <v>-10</v>
      </c>
      <c r="M160" s="26">
        <f>SUM(C160:L160)</f>
        <v>4614</v>
      </c>
    </row>
    <row r="161" spans="1:13" s="30" customFormat="1" ht="11.25">
      <c r="A161" s="44"/>
      <c r="B161" s="31">
        <v>2010</v>
      </c>
      <c r="C161" s="32"/>
      <c r="D161" s="32"/>
      <c r="E161" s="32"/>
      <c r="F161" s="32"/>
      <c r="G161" s="32"/>
      <c r="H161" s="32"/>
      <c r="I161" s="32"/>
      <c r="J161" s="32"/>
      <c r="K161" s="32">
        <v>898</v>
      </c>
      <c r="L161" s="40">
        <v>3605</v>
      </c>
      <c r="M161" s="26">
        <f>SUM(C161:L161)</f>
        <v>4503</v>
      </c>
    </row>
    <row r="162" spans="1:14" s="30" customFormat="1" ht="11.25">
      <c r="A162" s="59"/>
      <c r="B162" s="31">
        <v>2011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40">
        <v>844</v>
      </c>
      <c r="M162" s="26">
        <f>SUM(C162:L162)</f>
        <v>844</v>
      </c>
      <c r="N162" s="40"/>
    </row>
    <row r="163" spans="1:13" s="30" customFormat="1" ht="12" thickBot="1">
      <c r="A163" s="45"/>
      <c r="B163" s="27" t="s">
        <v>11</v>
      </c>
      <c r="C163" s="28">
        <f>SUM(C153:C160)</f>
        <v>0</v>
      </c>
      <c r="D163" s="28">
        <f aca="true" t="shared" si="13" ref="D163:J163">SUM(D153:D160)</f>
        <v>7386</v>
      </c>
      <c r="E163" s="28">
        <f t="shared" si="13"/>
        <v>5007</v>
      </c>
      <c r="F163" s="28">
        <f t="shared" si="13"/>
        <v>4980</v>
      </c>
      <c r="G163" s="28">
        <f t="shared" si="13"/>
        <v>4643</v>
      </c>
      <c r="H163" s="28">
        <f t="shared" si="13"/>
        <v>3695</v>
      </c>
      <c r="I163" s="28">
        <f t="shared" si="13"/>
        <v>4220</v>
      </c>
      <c r="J163" s="28">
        <f t="shared" si="13"/>
        <v>5099</v>
      </c>
      <c r="K163" s="28">
        <f>SUM(K153:K161)</f>
        <v>4742</v>
      </c>
      <c r="L163" s="28">
        <f>SUM(L153:L162)</f>
        <v>4439</v>
      </c>
      <c r="M163" s="29">
        <f>SUM(M153:M161)</f>
        <v>43367</v>
      </c>
    </row>
    <row r="164" spans="1:13" s="30" customFormat="1" ht="11.25">
      <c r="A164" s="47" t="s">
        <v>20</v>
      </c>
      <c r="B164" s="31"/>
      <c r="C164" s="32"/>
      <c r="D164" s="32"/>
      <c r="E164" s="32"/>
      <c r="F164" s="32"/>
      <c r="G164" s="32"/>
      <c r="H164" s="32"/>
      <c r="I164" s="32"/>
      <c r="J164" s="32"/>
      <c r="K164" s="32"/>
      <c r="M164" s="26"/>
    </row>
    <row r="165" spans="1:13" s="30" customFormat="1" ht="11.25">
      <c r="A165" s="44"/>
      <c r="B165" s="31">
        <v>2002</v>
      </c>
      <c r="C165" s="32"/>
      <c r="D165" s="32">
        <v>12</v>
      </c>
      <c r="E165" s="32"/>
      <c r="F165" s="32"/>
      <c r="G165" s="32"/>
      <c r="H165" s="32"/>
      <c r="I165" s="32"/>
      <c r="J165" s="32"/>
      <c r="K165" s="32">
        <v>0</v>
      </c>
      <c r="L165" s="40">
        <v>0</v>
      </c>
      <c r="M165" s="26">
        <f>SUM(C165:L165)</f>
        <v>12</v>
      </c>
    </row>
    <row r="166" spans="1:13" s="30" customFormat="1" ht="11.25">
      <c r="A166" s="44"/>
      <c r="B166" s="31">
        <v>2003</v>
      </c>
      <c r="C166" s="32"/>
      <c r="D166" s="32">
        <v>6</v>
      </c>
      <c r="E166" s="32">
        <v>6</v>
      </c>
      <c r="F166" s="32"/>
      <c r="G166" s="32"/>
      <c r="H166" s="32"/>
      <c r="I166" s="32"/>
      <c r="J166" s="32"/>
      <c r="K166" s="32">
        <v>0</v>
      </c>
      <c r="L166" s="40">
        <v>0</v>
      </c>
      <c r="M166" s="26">
        <f>SUM(C166:L166)</f>
        <v>12</v>
      </c>
    </row>
    <row r="167" spans="1:13" s="30" customFormat="1" ht="11.25">
      <c r="A167" s="44"/>
      <c r="B167" s="31">
        <v>2004</v>
      </c>
      <c r="C167" s="32"/>
      <c r="D167" s="32"/>
      <c r="E167" s="32">
        <v>6</v>
      </c>
      <c r="F167" s="32">
        <v>6</v>
      </c>
      <c r="G167" s="32"/>
      <c r="H167" s="32"/>
      <c r="I167" s="32"/>
      <c r="J167" s="32"/>
      <c r="K167" s="32">
        <v>0</v>
      </c>
      <c r="L167" s="40">
        <v>0</v>
      </c>
      <c r="M167" s="26">
        <f>SUM(C167:L167)</f>
        <v>12</v>
      </c>
    </row>
    <row r="168" spans="1:13" s="30" customFormat="1" ht="11.25">
      <c r="A168" s="44"/>
      <c r="B168" s="31">
        <v>2005</v>
      </c>
      <c r="C168" s="32"/>
      <c r="D168" s="32"/>
      <c r="E168" s="32"/>
      <c r="F168" s="32">
        <v>6</v>
      </c>
      <c r="G168" s="32">
        <v>6</v>
      </c>
      <c r="H168" s="32"/>
      <c r="I168" s="32"/>
      <c r="J168" s="32"/>
      <c r="K168" s="32">
        <v>0</v>
      </c>
      <c r="L168" s="40">
        <v>0</v>
      </c>
      <c r="M168" s="26">
        <f>SUM(C168:L168)</f>
        <v>12</v>
      </c>
    </row>
    <row r="169" spans="1:13" s="30" customFormat="1" ht="11.25">
      <c r="A169" s="44"/>
      <c r="B169" s="31">
        <v>2006</v>
      </c>
      <c r="C169" s="32"/>
      <c r="D169" s="32"/>
      <c r="E169" s="32"/>
      <c r="F169" s="32"/>
      <c r="G169" s="32">
        <v>5</v>
      </c>
      <c r="H169" s="32">
        <v>6</v>
      </c>
      <c r="I169" s="32">
        <v>0</v>
      </c>
      <c r="J169" s="32">
        <v>0</v>
      </c>
      <c r="K169" s="32">
        <v>0</v>
      </c>
      <c r="L169" s="40">
        <v>0</v>
      </c>
      <c r="M169" s="26">
        <f>SUM(C169:L169)</f>
        <v>11</v>
      </c>
    </row>
    <row r="170" spans="1:13" s="30" customFormat="1" ht="11.25">
      <c r="A170" s="44"/>
      <c r="B170" s="31">
        <v>2007</v>
      </c>
      <c r="C170" s="32"/>
      <c r="D170" s="32"/>
      <c r="E170" s="32"/>
      <c r="F170" s="32"/>
      <c r="G170" s="32"/>
      <c r="H170" s="32">
        <v>3</v>
      </c>
      <c r="I170" s="32">
        <v>9</v>
      </c>
      <c r="J170" s="32">
        <v>0</v>
      </c>
      <c r="K170" s="32">
        <v>0</v>
      </c>
      <c r="L170" s="40">
        <v>0</v>
      </c>
      <c r="M170" s="26">
        <f>SUM(C170:L170)</f>
        <v>12</v>
      </c>
    </row>
    <row r="171" spans="1:13" s="30" customFormat="1" ht="11.25">
      <c r="A171" s="44"/>
      <c r="B171" s="31">
        <v>2008</v>
      </c>
      <c r="C171" s="32"/>
      <c r="D171" s="32"/>
      <c r="E171" s="32"/>
      <c r="F171" s="32"/>
      <c r="G171" s="32"/>
      <c r="H171" s="32"/>
      <c r="I171" s="32">
        <v>2</v>
      </c>
      <c r="J171" s="32">
        <v>9</v>
      </c>
      <c r="K171" s="32">
        <v>0</v>
      </c>
      <c r="L171" s="40">
        <v>0</v>
      </c>
      <c r="M171" s="26">
        <f>SUM(C171:L171)</f>
        <v>11</v>
      </c>
    </row>
    <row r="172" spans="1:13" s="30" customFormat="1" ht="11.25">
      <c r="A172" s="44"/>
      <c r="B172" s="31">
        <v>2009</v>
      </c>
      <c r="C172" s="32"/>
      <c r="D172" s="32"/>
      <c r="E172" s="32"/>
      <c r="F172" s="32"/>
      <c r="G172" s="32"/>
      <c r="H172" s="32"/>
      <c r="I172" s="32"/>
      <c r="J172" s="32">
        <v>2</v>
      </c>
      <c r="K172" s="32">
        <v>9</v>
      </c>
      <c r="L172" s="40">
        <v>0</v>
      </c>
      <c r="M172" s="26">
        <f>SUM(C172:L172)</f>
        <v>11</v>
      </c>
    </row>
    <row r="173" spans="1:13" s="30" customFormat="1" ht="11.25">
      <c r="A173" s="44"/>
      <c r="B173" s="31">
        <v>2010</v>
      </c>
      <c r="C173" s="32"/>
      <c r="D173" s="32"/>
      <c r="E173" s="32"/>
      <c r="F173" s="32"/>
      <c r="G173" s="32"/>
      <c r="H173" s="32"/>
      <c r="I173" s="32"/>
      <c r="J173" s="32"/>
      <c r="K173" s="32">
        <v>2</v>
      </c>
      <c r="L173" s="40">
        <v>8</v>
      </c>
      <c r="M173" s="26">
        <f>SUM(C173:L173)</f>
        <v>10</v>
      </c>
    </row>
    <row r="174" spans="1:14" s="30" customFormat="1" ht="11.25">
      <c r="A174" s="59"/>
      <c r="B174" s="31">
        <v>2011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40">
        <v>2</v>
      </c>
      <c r="M174" s="26">
        <f>SUM(C174:L174)</f>
        <v>2</v>
      </c>
      <c r="N174" s="40"/>
    </row>
    <row r="175" spans="1:13" s="30" customFormat="1" ht="12" thickBot="1">
      <c r="A175" s="45"/>
      <c r="B175" s="27" t="s">
        <v>11</v>
      </c>
      <c r="C175" s="28">
        <f>SUM(C165:C172)</f>
        <v>0</v>
      </c>
      <c r="D175" s="28">
        <f aca="true" t="shared" si="14" ref="D175:J175">SUM(D165:D172)</f>
        <v>18</v>
      </c>
      <c r="E175" s="28">
        <f t="shared" si="14"/>
        <v>12</v>
      </c>
      <c r="F175" s="28">
        <f t="shared" si="14"/>
        <v>12</v>
      </c>
      <c r="G175" s="28">
        <f t="shared" si="14"/>
        <v>11</v>
      </c>
      <c r="H175" s="28">
        <f t="shared" si="14"/>
        <v>9</v>
      </c>
      <c r="I175" s="28">
        <f t="shared" si="14"/>
        <v>11</v>
      </c>
      <c r="J175" s="28">
        <f t="shared" si="14"/>
        <v>11</v>
      </c>
      <c r="K175" s="28">
        <f>SUM(K165:K173)</f>
        <v>11</v>
      </c>
      <c r="L175" s="28">
        <f>SUM(L165:L174)</f>
        <v>10</v>
      </c>
      <c r="M175" s="29">
        <f>SUM(M165:M173)</f>
        <v>103</v>
      </c>
    </row>
    <row r="176" spans="1:13" s="30" customFormat="1" ht="22.5">
      <c r="A176" s="47" t="s">
        <v>21</v>
      </c>
      <c r="B176" s="31"/>
      <c r="C176" s="32"/>
      <c r="D176" s="32"/>
      <c r="E176" s="32"/>
      <c r="F176" s="32"/>
      <c r="G176" s="32"/>
      <c r="H176" s="32"/>
      <c r="I176" s="32"/>
      <c r="J176" s="32"/>
      <c r="K176" s="32"/>
      <c r="M176" s="26"/>
    </row>
    <row r="177" spans="1:13" s="30" customFormat="1" ht="11.25">
      <c r="A177" s="44"/>
      <c r="B177" s="31">
        <v>2002</v>
      </c>
      <c r="C177" s="32"/>
      <c r="D177" s="32">
        <v>120</v>
      </c>
      <c r="E177" s="32"/>
      <c r="F177" s="32"/>
      <c r="G177" s="32"/>
      <c r="H177" s="32"/>
      <c r="I177" s="32"/>
      <c r="J177" s="32"/>
      <c r="K177" s="32">
        <v>0</v>
      </c>
      <c r="L177" s="40">
        <v>0</v>
      </c>
      <c r="M177" s="26">
        <f>SUM(C177:L177)</f>
        <v>120</v>
      </c>
    </row>
    <row r="178" spans="1:13" s="30" customFormat="1" ht="11.25">
      <c r="A178" s="44"/>
      <c r="B178" s="31">
        <v>2003</v>
      </c>
      <c r="C178" s="32"/>
      <c r="D178" s="32">
        <v>61</v>
      </c>
      <c r="E178" s="32">
        <v>61</v>
      </c>
      <c r="F178" s="32"/>
      <c r="G178" s="32"/>
      <c r="H178" s="32"/>
      <c r="I178" s="32"/>
      <c r="J178" s="32"/>
      <c r="K178" s="32">
        <v>0</v>
      </c>
      <c r="L178" s="40">
        <v>0</v>
      </c>
      <c r="M178" s="26">
        <f>SUM(C178:L178)</f>
        <v>122</v>
      </c>
    </row>
    <row r="179" spans="1:13" s="30" customFormat="1" ht="11.25">
      <c r="A179" s="44"/>
      <c r="B179" s="31">
        <v>2004</v>
      </c>
      <c r="C179" s="32"/>
      <c r="D179" s="32"/>
      <c r="E179" s="32">
        <v>61</v>
      </c>
      <c r="F179" s="32">
        <v>60</v>
      </c>
      <c r="G179" s="32"/>
      <c r="H179" s="32"/>
      <c r="I179" s="32"/>
      <c r="J179" s="32"/>
      <c r="K179" s="32">
        <v>0</v>
      </c>
      <c r="L179" s="40">
        <v>0</v>
      </c>
      <c r="M179" s="26">
        <f>SUM(C179:L179)</f>
        <v>121</v>
      </c>
    </row>
    <row r="180" spans="1:13" s="30" customFormat="1" ht="11.25">
      <c r="A180" s="44"/>
      <c r="B180" s="31">
        <v>2005</v>
      </c>
      <c r="C180" s="32"/>
      <c r="D180" s="32"/>
      <c r="E180" s="32"/>
      <c r="F180" s="32">
        <v>61</v>
      </c>
      <c r="G180" s="32">
        <v>60</v>
      </c>
      <c r="H180" s="32"/>
      <c r="I180" s="32"/>
      <c r="J180" s="32"/>
      <c r="K180" s="32">
        <v>0</v>
      </c>
      <c r="L180" s="40">
        <v>0</v>
      </c>
      <c r="M180" s="26">
        <f>SUM(C180:L180)</f>
        <v>121</v>
      </c>
    </row>
    <row r="181" spans="1:13" s="30" customFormat="1" ht="11.25">
      <c r="A181" s="44"/>
      <c r="B181" s="31">
        <v>2006</v>
      </c>
      <c r="C181" s="32"/>
      <c r="D181" s="32"/>
      <c r="E181" s="32"/>
      <c r="F181" s="32"/>
      <c r="G181" s="32">
        <v>54</v>
      </c>
      <c r="H181" s="32">
        <v>64</v>
      </c>
      <c r="I181" s="32">
        <v>0</v>
      </c>
      <c r="J181" s="32">
        <v>0</v>
      </c>
      <c r="K181" s="32">
        <v>0</v>
      </c>
      <c r="L181" s="40">
        <v>0</v>
      </c>
      <c r="M181" s="26">
        <f>SUM(C181:L181)</f>
        <v>118</v>
      </c>
    </row>
    <row r="182" spans="1:13" s="30" customFormat="1" ht="11.25">
      <c r="A182" s="44"/>
      <c r="B182" s="31">
        <v>2007</v>
      </c>
      <c r="C182" s="32"/>
      <c r="D182" s="32"/>
      <c r="E182" s="32"/>
      <c r="F182" s="32"/>
      <c r="G182" s="32"/>
      <c r="H182" s="32">
        <v>25</v>
      </c>
      <c r="I182" s="32">
        <v>92</v>
      </c>
      <c r="J182" s="32">
        <v>0</v>
      </c>
      <c r="K182" s="32">
        <v>0</v>
      </c>
      <c r="L182" s="40">
        <v>0</v>
      </c>
      <c r="M182" s="26">
        <f>SUM(C182:L182)</f>
        <v>117</v>
      </c>
    </row>
    <row r="183" spans="1:13" s="30" customFormat="1" ht="11.25">
      <c r="A183" s="44"/>
      <c r="B183" s="31">
        <v>2008</v>
      </c>
      <c r="C183" s="32"/>
      <c r="D183" s="32"/>
      <c r="E183" s="32"/>
      <c r="F183" s="32"/>
      <c r="G183" s="32"/>
      <c r="H183" s="32"/>
      <c r="I183" s="32">
        <v>13</v>
      </c>
      <c r="J183" s="32">
        <v>105</v>
      </c>
      <c r="K183" s="32">
        <v>0</v>
      </c>
      <c r="L183" s="40">
        <v>0</v>
      </c>
      <c r="M183" s="26">
        <f>SUM(C183:L183)</f>
        <v>118</v>
      </c>
    </row>
    <row r="184" spans="1:13" s="30" customFormat="1" ht="11.25">
      <c r="A184" s="44"/>
      <c r="B184" s="31">
        <v>2009</v>
      </c>
      <c r="C184" s="32"/>
      <c r="D184" s="32"/>
      <c r="E184" s="32"/>
      <c r="F184" s="32"/>
      <c r="G184" s="32"/>
      <c r="H184" s="32"/>
      <c r="I184" s="32"/>
      <c r="J184" s="32">
        <v>17</v>
      </c>
      <c r="K184" s="32">
        <v>98</v>
      </c>
      <c r="L184" s="40">
        <v>0</v>
      </c>
      <c r="M184" s="26">
        <f>SUM(C184:L184)</f>
        <v>115</v>
      </c>
    </row>
    <row r="185" spans="1:13" s="30" customFormat="1" ht="11.25">
      <c r="A185" s="44"/>
      <c r="B185" s="31">
        <v>2010</v>
      </c>
      <c r="C185" s="32"/>
      <c r="D185" s="32"/>
      <c r="E185" s="32"/>
      <c r="F185" s="32"/>
      <c r="G185" s="32"/>
      <c r="H185" s="32"/>
      <c r="I185" s="32"/>
      <c r="J185" s="32"/>
      <c r="K185" s="32">
        <v>20</v>
      </c>
      <c r="L185" s="40">
        <v>90</v>
      </c>
      <c r="M185" s="26">
        <f>SUM(C185:L185)</f>
        <v>110</v>
      </c>
    </row>
    <row r="186" spans="1:14" s="30" customFormat="1" ht="11.25">
      <c r="A186" s="59"/>
      <c r="B186" s="31">
        <v>2011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40">
        <v>19</v>
      </c>
      <c r="M186" s="26">
        <f>SUM(C186:L186)</f>
        <v>19</v>
      </c>
      <c r="N186" s="40"/>
    </row>
    <row r="187" spans="1:13" s="30" customFormat="1" ht="12" thickBot="1">
      <c r="A187" s="45"/>
      <c r="B187" s="27" t="s">
        <v>11</v>
      </c>
      <c r="C187" s="28">
        <f>SUM(C177:C184)</f>
        <v>0</v>
      </c>
      <c r="D187" s="28">
        <f aca="true" t="shared" si="15" ref="D187:J187">SUM(D177:D184)</f>
        <v>181</v>
      </c>
      <c r="E187" s="28">
        <f t="shared" si="15"/>
        <v>122</v>
      </c>
      <c r="F187" s="28">
        <f t="shared" si="15"/>
        <v>121</v>
      </c>
      <c r="G187" s="28">
        <f t="shared" si="15"/>
        <v>114</v>
      </c>
      <c r="H187" s="28">
        <f t="shared" si="15"/>
        <v>89</v>
      </c>
      <c r="I187" s="28">
        <f t="shared" si="15"/>
        <v>105</v>
      </c>
      <c r="J187" s="28">
        <f t="shared" si="15"/>
        <v>122</v>
      </c>
      <c r="K187" s="28">
        <f>SUM(K177:K185)</f>
        <v>118</v>
      </c>
      <c r="L187" s="28">
        <f>SUM(L177:L186)</f>
        <v>109</v>
      </c>
      <c r="M187" s="29">
        <f>SUM(M177:M185)</f>
        <v>1062</v>
      </c>
    </row>
    <row r="188" spans="1:13" s="30" customFormat="1" ht="22.5">
      <c r="A188" s="47" t="s">
        <v>22</v>
      </c>
      <c r="B188" s="31"/>
      <c r="C188" s="32"/>
      <c r="D188" s="32"/>
      <c r="E188" s="32"/>
      <c r="F188" s="32"/>
      <c r="G188" s="32"/>
      <c r="H188" s="32"/>
      <c r="I188" s="32"/>
      <c r="J188" s="32"/>
      <c r="K188" s="32"/>
      <c r="M188" s="26"/>
    </row>
    <row r="189" spans="1:13" s="30" customFormat="1" ht="11.25">
      <c r="A189" s="44"/>
      <c r="B189" s="31">
        <v>2002</v>
      </c>
      <c r="C189" s="32"/>
      <c r="D189" s="32">
        <v>514</v>
      </c>
      <c r="E189" s="32">
        <v>10</v>
      </c>
      <c r="F189" s="32">
        <v>0</v>
      </c>
      <c r="G189" s="32"/>
      <c r="H189" s="32"/>
      <c r="I189" s="32"/>
      <c r="J189" s="32">
        <v>0</v>
      </c>
      <c r="K189" s="32">
        <v>0</v>
      </c>
      <c r="L189" s="40">
        <v>0</v>
      </c>
      <c r="M189" s="26">
        <f>SUM(C189:L189)</f>
        <v>524</v>
      </c>
    </row>
    <row r="190" spans="1:13" s="30" customFormat="1" ht="11.25">
      <c r="A190" s="44"/>
      <c r="B190" s="31">
        <v>2003</v>
      </c>
      <c r="C190" s="32"/>
      <c r="D190" s="32">
        <v>285</v>
      </c>
      <c r="E190" s="32">
        <v>276</v>
      </c>
      <c r="F190" s="32">
        <v>3</v>
      </c>
      <c r="G190" s="32"/>
      <c r="H190" s="32">
        <v>-1</v>
      </c>
      <c r="I190" s="32"/>
      <c r="J190" s="32">
        <v>-1</v>
      </c>
      <c r="K190" s="32">
        <v>0</v>
      </c>
      <c r="L190" s="40">
        <v>0</v>
      </c>
      <c r="M190" s="26">
        <f>SUM(C190:L190)</f>
        <v>562</v>
      </c>
    </row>
    <row r="191" spans="1:13" s="30" customFormat="1" ht="11.25">
      <c r="A191" s="44"/>
      <c r="B191" s="31">
        <v>2004</v>
      </c>
      <c r="C191" s="32"/>
      <c r="D191" s="32"/>
      <c r="E191" s="32">
        <v>294</v>
      </c>
      <c r="F191" s="32">
        <v>273</v>
      </c>
      <c r="G191" s="32">
        <v>-1</v>
      </c>
      <c r="H191" s="32">
        <v>-1</v>
      </c>
      <c r="I191" s="32"/>
      <c r="J191" s="32">
        <v>-2</v>
      </c>
      <c r="K191" s="32">
        <v>0</v>
      </c>
      <c r="L191" s="40">
        <v>0</v>
      </c>
      <c r="M191" s="26">
        <f>SUM(C191:L191)</f>
        <v>563</v>
      </c>
    </row>
    <row r="192" spans="1:13" s="30" customFormat="1" ht="11.25">
      <c r="A192" s="44"/>
      <c r="B192" s="31">
        <v>2005</v>
      </c>
      <c r="C192" s="32"/>
      <c r="D192" s="32"/>
      <c r="E192" s="32"/>
      <c r="F192" s="32">
        <v>266</v>
      </c>
      <c r="G192" s="32">
        <v>264</v>
      </c>
      <c r="H192" s="32">
        <v>4</v>
      </c>
      <c r="I192" s="32"/>
      <c r="J192" s="32">
        <v>-1</v>
      </c>
      <c r="K192" s="32">
        <v>0</v>
      </c>
      <c r="L192" s="40">
        <v>0</v>
      </c>
      <c r="M192" s="26">
        <f>SUM(C192:L192)</f>
        <v>533</v>
      </c>
    </row>
    <row r="193" spans="1:13" s="30" customFormat="1" ht="11.25">
      <c r="A193" s="44"/>
      <c r="B193" s="31">
        <v>2006</v>
      </c>
      <c r="C193" s="32"/>
      <c r="D193" s="32"/>
      <c r="E193" s="32"/>
      <c r="F193" s="32"/>
      <c r="G193" s="32">
        <v>230</v>
      </c>
      <c r="H193" s="32">
        <v>277</v>
      </c>
      <c r="I193" s="32">
        <v>4</v>
      </c>
      <c r="J193" s="32">
        <v>0</v>
      </c>
      <c r="K193" s="32">
        <v>0</v>
      </c>
      <c r="L193" s="40">
        <v>0</v>
      </c>
      <c r="M193" s="26">
        <f>SUM(C193:L193)</f>
        <v>511</v>
      </c>
    </row>
    <row r="194" spans="1:13" s="30" customFormat="1" ht="11.25">
      <c r="A194" s="44"/>
      <c r="B194" s="31">
        <v>2007</v>
      </c>
      <c r="C194" s="32"/>
      <c r="D194" s="32"/>
      <c r="E194" s="32"/>
      <c r="F194" s="32"/>
      <c r="G194" s="32"/>
      <c r="H194" s="32">
        <v>92</v>
      </c>
      <c r="I194" s="32">
        <v>364</v>
      </c>
      <c r="J194" s="32">
        <v>11</v>
      </c>
      <c r="K194" s="32">
        <v>0</v>
      </c>
      <c r="L194" s="40">
        <v>0</v>
      </c>
      <c r="M194" s="26">
        <f>SUM(C194:L194)</f>
        <v>467</v>
      </c>
    </row>
    <row r="195" spans="1:13" s="30" customFormat="1" ht="11.25">
      <c r="A195" s="44"/>
      <c r="B195" s="31">
        <v>2008</v>
      </c>
      <c r="C195" s="32"/>
      <c r="D195" s="32"/>
      <c r="E195" s="32"/>
      <c r="F195" s="32"/>
      <c r="G195" s="32"/>
      <c r="H195" s="32"/>
      <c r="I195" s="32">
        <v>58</v>
      </c>
      <c r="J195" s="32">
        <v>414</v>
      </c>
      <c r="K195" s="32">
        <v>5</v>
      </c>
      <c r="L195" s="40">
        <v>0</v>
      </c>
      <c r="M195" s="26">
        <f>SUM(C195:L195)</f>
        <v>477</v>
      </c>
    </row>
    <row r="196" spans="1:13" s="30" customFormat="1" ht="11.25">
      <c r="A196" s="44"/>
      <c r="B196" s="31">
        <v>2009</v>
      </c>
      <c r="C196" s="32"/>
      <c r="D196" s="32"/>
      <c r="E196" s="32"/>
      <c r="F196" s="32"/>
      <c r="G196" s="32"/>
      <c r="H196" s="32"/>
      <c r="I196" s="32"/>
      <c r="J196" s="32">
        <v>66</v>
      </c>
      <c r="K196" s="32">
        <v>384</v>
      </c>
      <c r="L196" s="40">
        <v>3</v>
      </c>
      <c r="M196" s="26">
        <f>SUM(C196:L196)</f>
        <v>453</v>
      </c>
    </row>
    <row r="197" spans="1:13" s="30" customFormat="1" ht="11.25">
      <c r="A197" s="44"/>
      <c r="B197" s="31">
        <v>2010</v>
      </c>
      <c r="C197" s="32"/>
      <c r="D197" s="32"/>
      <c r="E197" s="32"/>
      <c r="F197" s="32"/>
      <c r="G197" s="32"/>
      <c r="H197" s="32"/>
      <c r="I197" s="32"/>
      <c r="J197" s="32"/>
      <c r="K197" s="32">
        <v>82</v>
      </c>
      <c r="L197" s="40">
        <v>352</v>
      </c>
      <c r="M197" s="26">
        <f>SUM(C197:L197)</f>
        <v>434</v>
      </c>
    </row>
    <row r="198" spans="1:14" s="30" customFormat="1" ht="11.25">
      <c r="A198" s="59"/>
      <c r="B198" s="31">
        <v>2011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40">
        <v>71</v>
      </c>
      <c r="M198" s="26">
        <f>SUM(C198:L198)</f>
        <v>71</v>
      </c>
      <c r="N198" s="40"/>
    </row>
    <row r="199" spans="1:13" s="30" customFormat="1" ht="12" thickBot="1">
      <c r="A199" s="45"/>
      <c r="B199" s="27" t="s">
        <v>11</v>
      </c>
      <c r="C199" s="28">
        <f>SUM(C189:C196)</f>
        <v>0</v>
      </c>
      <c r="D199" s="28">
        <f aca="true" t="shared" si="16" ref="D199:J199">SUM(D189:D196)</f>
        <v>799</v>
      </c>
      <c r="E199" s="28">
        <f t="shared" si="16"/>
        <v>580</v>
      </c>
      <c r="F199" s="28">
        <f t="shared" si="16"/>
        <v>542</v>
      </c>
      <c r="G199" s="28">
        <f t="shared" si="16"/>
        <v>493</v>
      </c>
      <c r="H199" s="28">
        <f t="shared" si="16"/>
        <v>371</v>
      </c>
      <c r="I199" s="28">
        <f t="shared" si="16"/>
        <v>426</v>
      </c>
      <c r="J199" s="28">
        <f t="shared" si="16"/>
        <v>487</v>
      </c>
      <c r="K199" s="28">
        <f>SUM(K189:K197)</f>
        <v>471</v>
      </c>
      <c r="L199" s="28">
        <f>SUM(L189:L198)</f>
        <v>426</v>
      </c>
      <c r="M199" s="29">
        <f>SUM(M189:M197)</f>
        <v>4524</v>
      </c>
    </row>
    <row r="200" spans="1:13" s="30" customFormat="1" ht="11.25">
      <c r="A200" s="47" t="s">
        <v>23</v>
      </c>
      <c r="B200" s="31"/>
      <c r="C200" s="32"/>
      <c r="D200" s="32"/>
      <c r="E200" s="32"/>
      <c r="F200" s="32"/>
      <c r="G200" s="32"/>
      <c r="H200" s="32"/>
      <c r="I200" s="32"/>
      <c r="J200" s="32"/>
      <c r="K200" s="32"/>
      <c r="M200" s="26"/>
    </row>
    <row r="201" spans="1:13" s="30" customFormat="1" ht="11.25">
      <c r="A201" s="44"/>
      <c r="B201" s="31">
        <v>2002</v>
      </c>
      <c r="C201" s="32"/>
      <c r="D201" s="32">
        <v>134</v>
      </c>
      <c r="E201" s="32">
        <v>2</v>
      </c>
      <c r="F201" s="32"/>
      <c r="G201" s="32"/>
      <c r="H201" s="32"/>
      <c r="I201" s="32"/>
      <c r="J201" s="32"/>
      <c r="K201" s="32">
        <v>0</v>
      </c>
      <c r="L201" s="40">
        <v>0</v>
      </c>
      <c r="M201" s="26">
        <f>SUM(C201:L201)</f>
        <v>136</v>
      </c>
    </row>
    <row r="202" spans="1:13" s="30" customFormat="1" ht="11.25">
      <c r="A202" s="44"/>
      <c r="B202" s="31">
        <v>2003</v>
      </c>
      <c r="C202" s="32"/>
      <c r="D202" s="32">
        <v>69</v>
      </c>
      <c r="E202" s="32">
        <v>70</v>
      </c>
      <c r="F202" s="32"/>
      <c r="G202" s="32"/>
      <c r="H202" s="32"/>
      <c r="I202" s="32"/>
      <c r="J202" s="32"/>
      <c r="K202" s="32">
        <v>0</v>
      </c>
      <c r="L202" s="40">
        <v>0</v>
      </c>
      <c r="M202" s="26">
        <f>SUM(C202:L202)</f>
        <v>139</v>
      </c>
    </row>
    <row r="203" spans="1:13" s="30" customFormat="1" ht="11.25">
      <c r="A203" s="44"/>
      <c r="B203" s="31">
        <v>2004</v>
      </c>
      <c r="C203" s="32"/>
      <c r="D203" s="32"/>
      <c r="E203" s="32">
        <v>70</v>
      </c>
      <c r="F203" s="32">
        <v>69</v>
      </c>
      <c r="G203" s="32"/>
      <c r="H203" s="32"/>
      <c r="I203" s="32"/>
      <c r="J203" s="32"/>
      <c r="K203" s="32">
        <v>0</v>
      </c>
      <c r="L203" s="40">
        <v>0</v>
      </c>
      <c r="M203" s="26">
        <f>SUM(C203:L203)</f>
        <v>139</v>
      </c>
    </row>
    <row r="204" spans="1:13" s="30" customFormat="1" ht="11.25">
      <c r="A204" s="44"/>
      <c r="B204" s="31">
        <v>2005</v>
      </c>
      <c r="C204" s="32"/>
      <c r="D204" s="32"/>
      <c r="E204" s="32"/>
      <c r="F204" s="32">
        <v>70</v>
      </c>
      <c r="G204" s="32">
        <v>68</v>
      </c>
      <c r="H204" s="32"/>
      <c r="I204" s="32"/>
      <c r="J204" s="32"/>
      <c r="K204" s="32">
        <v>0</v>
      </c>
      <c r="L204" s="40">
        <v>0</v>
      </c>
      <c r="M204" s="26">
        <f>SUM(C204:L204)</f>
        <v>138</v>
      </c>
    </row>
    <row r="205" spans="1:13" s="30" customFormat="1" ht="11.25">
      <c r="A205" s="44"/>
      <c r="B205" s="31">
        <v>2006</v>
      </c>
      <c r="C205" s="32"/>
      <c r="D205" s="32"/>
      <c r="E205" s="32"/>
      <c r="F205" s="32"/>
      <c r="G205" s="32">
        <v>63</v>
      </c>
      <c r="H205" s="32">
        <v>76</v>
      </c>
      <c r="I205" s="32">
        <v>0</v>
      </c>
      <c r="J205" s="32"/>
      <c r="K205" s="32">
        <v>0</v>
      </c>
      <c r="L205" s="40">
        <v>0</v>
      </c>
      <c r="M205" s="26">
        <f>SUM(C205:L205)</f>
        <v>139</v>
      </c>
    </row>
    <row r="206" spans="1:13" s="30" customFormat="1" ht="11.25">
      <c r="A206" s="44"/>
      <c r="B206" s="31">
        <v>2007</v>
      </c>
      <c r="C206" s="32"/>
      <c r="D206" s="32"/>
      <c r="E206" s="32"/>
      <c r="F206" s="32"/>
      <c r="G206" s="32"/>
      <c r="H206" s="32">
        <v>30</v>
      </c>
      <c r="I206" s="32">
        <v>109</v>
      </c>
      <c r="J206" s="32"/>
      <c r="K206" s="32">
        <v>0</v>
      </c>
      <c r="L206" s="40">
        <v>0</v>
      </c>
      <c r="M206" s="26">
        <f>SUM(C206:L206)</f>
        <v>139</v>
      </c>
    </row>
    <row r="207" spans="1:13" s="30" customFormat="1" ht="11.25">
      <c r="A207" s="44"/>
      <c r="B207" s="31">
        <v>2008</v>
      </c>
      <c r="C207" s="32"/>
      <c r="D207" s="32"/>
      <c r="E207" s="32"/>
      <c r="F207" s="32"/>
      <c r="G207" s="32"/>
      <c r="H207" s="32"/>
      <c r="I207" s="32">
        <v>15</v>
      </c>
      <c r="J207" s="32">
        <v>122</v>
      </c>
      <c r="K207" s="32">
        <v>0</v>
      </c>
      <c r="L207" s="40">
        <v>0</v>
      </c>
      <c r="M207" s="26">
        <f>SUM(C207:L207)</f>
        <v>137</v>
      </c>
    </row>
    <row r="208" spans="1:13" s="30" customFormat="1" ht="11.25">
      <c r="A208" s="44"/>
      <c r="B208" s="31">
        <v>2009</v>
      </c>
      <c r="C208" s="32"/>
      <c r="D208" s="32"/>
      <c r="E208" s="32"/>
      <c r="F208" s="32"/>
      <c r="G208" s="32"/>
      <c r="H208" s="32"/>
      <c r="I208" s="32"/>
      <c r="J208" s="32">
        <v>21</v>
      </c>
      <c r="K208" s="32">
        <v>114</v>
      </c>
      <c r="L208" s="40">
        <v>0</v>
      </c>
      <c r="M208" s="26">
        <f>SUM(C208:L208)</f>
        <v>135</v>
      </c>
    </row>
    <row r="209" spans="1:13" s="30" customFormat="1" ht="11.25">
      <c r="A209" s="44"/>
      <c r="B209" s="31">
        <v>2010</v>
      </c>
      <c r="C209" s="32"/>
      <c r="D209" s="32"/>
      <c r="E209" s="32"/>
      <c r="F209" s="32"/>
      <c r="G209" s="32"/>
      <c r="H209" s="32"/>
      <c r="I209" s="32"/>
      <c r="J209" s="32"/>
      <c r="K209" s="32">
        <v>25</v>
      </c>
      <c r="L209" s="40">
        <v>107</v>
      </c>
      <c r="M209" s="26">
        <f>SUM(C209:L209)</f>
        <v>132</v>
      </c>
    </row>
    <row r="210" spans="1:14" s="30" customFormat="1" ht="11.25">
      <c r="A210" s="59"/>
      <c r="B210" s="31">
        <v>2011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40">
        <v>24</v>
      </c>
      <c r="M210" s="26">
        <f>SUM(C210:L210)</f>
        <v>24</v>
      </c>
      <c r="N210" s="40"/>
    </row>
    <row r="211" spans="1:13" s="30" customFormat="1" ht="12" thickBot="1">
      <c r="A211" s="45"/>
      <c r="B211" s="27" t="s">
        <v>11</v>
      </c>
      <c r="C211" s="28">
        <f>SUM(C201:C208)</f>
        <v>0</v>
      </c>
      <c r="D211" s="28">
        <f aca="true" t="shared" si="17" ref="D211:J211">SUM(D201:D208)</f>
        <v>203</v>
      </c>
      <c r="E211" s="28">
        <f t="shared" si="17"/>
        <v>142</v>
      </c>
      <c r="F211" s="28">
        <f t="shared" si="17"/>
        <v>139</v>
      </c>
      <c r="G211" s="28">
        <f t="shared" si="17"/>
        <v>131</v>
      </c>
      <c r="H211" s="28">
        <f t="shared" si="17"/>
        <v>106</v>
      </c>
      <c r="I211" s="28">
        <f t="shared" si="17"/>
        <v>124</v>
      </c>
      <c r="J211" s="28">
        <f t="shared" si="17"/>
        <v>143</v>
      </c>
      <c r="K211" s="28">
        <f>SUM(K201:K209)</f>
        <v>139</v>
      </c>
      <c r="L211" s="28">
        <f>SUM(L201:L210)</f>
        <v>131</v>
      </c>
      <c r="M211" s="29">
        <f>SUM(M201:M209)</f>
        <v>1234</v>
      </c>
    </row>
    <row r="212" spans="1:14" s="30" customFormat="1" ht="11.25">
      <c r="A212" s="59" t="s">
        <v>283</v>
      </c>
      <c r="B212" s="60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61"/>
      <c r="N212" s="40"/>
    </row>
    <row r="213" spans="1:14" s="30" customFormat="1" ht="11.25">
      <c r="A213" s="59"/>
      <c r="B213" s="31">
        <v>2002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>
        <v>3</v>
      </c>
      <c r="M213" s="26">
        <f>SUM(C213:L213)</f>
        <v>3</v>
      </c>
      <c r="N213" s="40"/>
    </row>
    <row r="214" spans="1:14" s="30" customFormat="1" ht="11.25">
      <c r="A214" s="59"/>
      <c r="B214" s="31">
        <v>2003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>
        <v>61</v>
      </c>
      <c r="M214" s="26">
        <f>SUM(C214:L214)</f>
        <v>61</v>
      </c>
      <c r="N214" s="40"/>
    </row>
    <row r="215" spans="1:14" s="30" customFormat="1" ht="11.25">
      <c r="A215" s="59"/>
      <c r="B215" s="31">
        <v>2004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>
        <v>16</v>
      </c>
      <c r="M215" s="26">
        <f>SUM(C215:L215)</f>
        <v>16</v>
      </c>
      <c r="N215" s="40"/>
    </row>
    <row r="216" spans="1:14" s="30" customFormat="1" ht="11.25">
      <c r="A216" s="59"/>
      <c r="B216" s="31">
        <v>2005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>
        <v>82</v>
      </c>
      <c r="M216" s="26">
        <f>SUM(C216:L216)</f>
        <v>82</v>
      </c>
      <c r="N216" s="40"/>
    </row>
    <row r="217" spans="1:14" s="30" customFormat="1" ht="11.25">
      <c r="A217" s="59"/>
      <c r="B217" s="31">
        <v>2006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>
        <v>69</v>
      </c>
      <c r="M217" s="26">
        <f>SUM(C217:L217)</f>
        <v>69</v>
      </c>
      <c r="N217" s="40"/>
    </row>
    <row r="218" spans="1:14" s="30" customFormat="1" ht="11.25">
      <c r="A218" s="59"/>
      <c r="B218" s="31">
        <v>2007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>
        <v>453</v>
      </c>
      <c r="M218" s="26">
        <f>SUM(C218:L218)</f>
        <v>453</v>
      </c>
      <c r="N218" s="40"/>
    </row>
    <row r="219" spans="1:14" s="30" customFormat="1" ht="11.25">
      <c r="A219" s="59"/>
      <c r="B219" s="31">
        <v>2008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>
        <v>461</v>
      </c>
      <c r="M219" s="26">
        <f>SUM(C219:L219)</f>
        <v>461</v>
      </c>
      <c r="N219" s="40"/>
    </row>
    <row r="220" spans="1:14" s="30" customFormat="1" ht="11.25">
      <c r="A220" s="59"/>
      <c r="B220" s="31">
        <v>2009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>
        <v>1198</v>
      </c>
      <c r="M220" s="26">
        <f>SUM(C220:L220)</f>
        <v>1198</v>
      </c>
      <c r="N220" s="40"/>
    </row>
    <row r="221" spans="1:14" s="30" customFormat="1" ht="11.25">
      <c r="A221" s="59"/>
      <c r="B221" s="31">
        <v>2010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>
        <v>928</v>
      </c>
      <c r="M221" s="26">
        <f>SUM(C221:L221)</f>
        <v>928</v>
      </c>
      <c r="N221" s="40"/>
    </row>
    <row r="222" spans="1:14" s="30" customFormat="1" ht="11.25">
      <c r="A222" s="59"/>
      <c r="B222" s="31">
        <v>2011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>
        <v>3292</v>
      </c>
      <c r="M222" s="26">
        <f>SUM(C222:L222)</f>
        <v>3292</v>
      </c>
      <c r="N222" s="40"/>
    </row>
    <row r="223" spans="1:14" s="30" customFormat="1" ht="12" thickBot="1">
      <c r="A223" s="69"/>
      <c r="B223" s="38" t="s">
        <v>11</v>
      </c>
      <c r="C223" s="28">
        <f>SUM(C213:C220)</f>
        <v>0</v>
      </c>
      <c r="D223" s="28">
        <f aca="true" t="shared" si="18" ref="D223:J223">SUM(D213:D220)</f>
        <v>0</v>
      </c>
      <c r="E223" s="28">
        <f t="shared" si="18"/>
        <v>0</v>
      </c>
      <c r="F223" s="28">
        <f t="shared" si="18"/>
        <v>0</v>
      </c>
      <c r="G223" s="28">
        <f t="shared" si="18"/>
        <v>0</v>
      </c>
      <c r="H223" s="28">
        <f t="shared" si="18"/>
        <v>0</v>
      </c>
      <c r="I223" s="28">
        <f t="shared" si="18"/>
        <v>0</v>
      </c>
      <c r="J223" s="28">
        <f t="shared" si="18"/>
        <v>0</v>
      </c>
      <c r="K223" s="28">
        <f>SUM(K213:K221)</f>
        <v>0</v>
      </c>
      <c r="L223" s="28">
        <f>SUM(L213:L222)</f>
        <v>6563</v>
      </c>
      <c r="M223" s="29">
        <f>SUM(M213:M222)</f>
        <v>6563</v>
      </c>
      <c r="N223" s="40"/>
    </row>
    <row r="224" spans="1:13" s="30" customFormat="1" ht="27" customHeight="1" thickTop="1">
      <c r="A224" s="47" t="s">
        <v>25</v>
      </c>
      <c r="B224" s="31"/>
      <c r="C224" s="32"/>
      <c r="D224" s="32"/>
      <c r="E224" s="32"/>
      <c r="F224" s="32"/>
      <c r="G224" s="32"/>
      <c r="H224" s="32"/>
      <c r="I224" s="32"/>
      <c r="J224" s="32"/>
      <c r="K224" s="32"/>
      <c r="M224" s="39"/>
    </row>
    <row r="225" spans="1:13" s="30" customFormat="1" ht="11.25">
      <c r="A225" s="44"/>
      <c r="B225" s="31">
        <v>2002</v>
      </c>
      <c r="C225" s="32">
        <f aca="true" t="shared" si="19" ref="C225:K225">C6+C18+C30+C42+C57+C69+C81+C93+C105+C117++C141+C153+C165+C177+C189+C201+C129</f>
        <v>0</v>
      </c>
      <c r="D225" s="32">
        <f t="shared" si="19"/>
        <v>1606333</v>
      </c>
      <c r="E225" s="32">
        <f t="shared" si="19"/>
        <v>11347</v>
      </c>
      <c r="F225" s="32">
        <f t="shared" si="19"/>
        <v>-154</v>
      </c>
      <c r="G225" s="32">
        <f t="shared" si="19"/>
        <v>39</v>
      </c>
      <c r="H225" s="32">
        <f t="shared" si="19"/>
        <v>16</v>
      </c>
      <c r="I225" s="32">
        <f t="shared" si="19"/>
        <v>-191</v>
      </c>
      <c r="J225" s="32">
        <f t="shared" si="19"/>
        <v>9</v>
      </c>
      <c r="K225" s="32">
        <f t="shared" si="19"/>
        <v>7</v>
      </c>
      <c r="L225" s="32">
        <f>L6+L18+L30+L42+L57+L69+L81+L93+L105+L117++L141+L153+L165+L177+L189+L201+L213+L129</f>
        <v>3</v>
      </c>
      <c r="M225" s="26">
        <f>SUM(C225:L225)</f>
        <v>1617409</v>
      </c>
    </row>
    <row r="226" spans="1:14" s="30" customFormat="1" ht="11.25">
      <c r="A226" s="44"/>
      <c r="B226" s="31">
        <v>2003</v>
      </c>
      <c r="C226" s="32">
        <f>C7+C19+C31+C43+C58+C70+C82+C94+C106+C118++C142+C154+C166+C178+C190+C202+C130</f>
        <v>0</v>
      </c>
      <c r="D226" s="32">
        <f aca="true" t="shared" si="20" ref="D226:K226">D7+D19+D31+D43+D58+D70+D82+D94+D106+D118++D142+D154+D166+D178+D190+D202+D130</f>
        <v>2544939</v>
      </c>
      <c r="E226" s="32">
        <f t="shared" si="20"/>
        <v>2722451</v>
      </c>
      <c r="F226" s="32">
        <f t="shared" si="20"/>
        <v>1202</v>
      </c>
      <c r="G226" s="32">
        <f t="shared" si="20"/>
        <v>-1383</v>
      </c>
      <c r="H226" s="32">
        <f t="shared" si="20"/>
        <v>-171</v>
      </c>
      <c r="I226" s="32">
        <f t="shared" si="20"/>
        <v>-88</v>
      </c>
      <c r="J226" s="32">
        <f t="shared" si="20"/>
        <v>27</v>
      </c>
      <c r="K226" s="32">
        <f t="shared" si="20"/>
        <v>-22</v>
      </c>
      <c r="L226" s="32">
        <f>L7+L19+L31+L43+L58+L70+L82+L94+L106+L118++L142+L154+L166+L178+L190+L202+L214+L130</f>
        <v>61</v>
      </c>
      <c r="M226" s="26">
        <f>SUM(C226:L226)</f>
        <v>5267016</v>
      </c>
      <c r="N226" s="40"/>
    </row>
    <row r="227" spans="1:14" s="30" customFormat="1" ht="11.25">
      <c r="A227" s="44"/>
      <c r="B227" s="31">
        <v>2004</v>
      </c>
      <c r="C227" s="32">
        <f>C8+C20+C32+C44+C59+C71+C83+C95+C107+C119++C143+C155+C167+C179+C191+C203+C131</f>
        <v>0</v>
      </c>
      <c r="D227" s="32">
        <f aca="true" t="shared" si="21" ref="D227:K227">D8+D20+D32+D44+D59+D71+D83+D95+D107+D119++D143+D155+D167+D179+D191+D203+D131</f>
        <v>0</v>
      </c>
      <c r="E227" s="32">
        <f t="shared" si="21"/>
        <v>2554848</v>
      </c>
      <c r="F227" s="32">
        <f t="shared" si="21"/>
        <v>2702212</v>
      </c>
      <c r="G227" s="32">
        <f t="shared" si="21"/>
        <v>3295</v>
      </c>
      <c r="H227" s="32">
        <f t="shared" si="21"/>
        <v>-447</v>
      </c>
      <c r="I227" s="32">
        <f t="shared" si="21"/>
        <v>-224</v>
      </c>
      <c r="J227" s="32">
        <f t="shared" si="21"/>
        <v>108</v>
      </c>
      <c r="K227" s="32">
        <f t="shared" si="21"/>
        <v>-83</v>
      </c>
      <c r="L227" s="32">
        <f>L8+L20+L32+L44+L59+L71+L83+L95+L107+L119++L143+L155+L167+L179+L191+L203+L215+L131</f>
        <v>16</v>
      </c>
      <c r="M227" s="26">
        <f>SUM(C227:L227)</f>
        <v>5259725</v>
      </c>
      <c r="N227" s="40"/>
    </row>
    <row r="228" spans="1:14" s="30" customFormat="1" ht="11.25">
      <c r="A228" s="44"/>
      <c r="B228" s="31">
        <v>2005</v>
      </c>
      <c r="C228" s="32">
        <f>C9+C21+C33+C45+C60+C72+C84+C96+C108+C120++C144+C156+C168+C180+C192+C204+C132</f>
        <v>0</v>
      </c>
      <c r="D228" s="32">
        <f aca="true" t="shared" si="22" ref="D228:K228">D9+D21+D33+D45+D60+D72+D84+D96+D108+D120++D144+D156+D168+D180+D192+D204+D132</f>
        <v>0</v>
      </c>
      <c r="E228" s="32">
        <f t="shared" si="22"/>
        <v>0</v>
      </c>
      <c r="F228" s="32">
        <f t="shared" si="22"/>
        <v>2531339</v>
      </c>
      <c r="G228" s="32">
        <f t="shared" si="22"/>
        <v>2687471</v>
      </c>
      <c r="H228" s="32">
        <f t="shared" si="22"/>
        <v>2543</v>
      </c>
      <c r="I228" s="32">
        <f t="shared" si="22"/>
        <v>-603</v>
      </c>
      <c r="J228" s="32">
        <f t="shared" si="22"/>
        <v>119</v>
      </c>
      <c r="K228" s="32">
        <f t="shared" si="22"/>
        <v>-296</v>
      </c>
      <c r="L228" s="32">
        <f>L9+L21+L33+L45+L60+L72+L84+L96+L108+L120++L144+L156+L168+L180+L192+L204+L216+L132</f>
        <v>77</v>
      </c>
      <c r="M228" s="26">
        <f>SUM(C228:L228)</f>
        <v>5220650</v>
      </c>
      <c r="N228" s="40"/>
    </row>
    <row r="229" spans="1:14" s="30" customFormat="1" ht="11.25">
      <c r="A229" s="44"/>
      <c r="B229" s="31">
        <v>2006</v>
      </c>
      <c r="C229" s="32">
        <f>C10+C22+C34+C46+C61+C73+C85+C97+C109+C121++C145+C157+C169+C181+C193+C205+C133</f>
        <v>0</v>
      </c>
      <c r="D229" s="32">
        <f aca="true" t="shared" si="23" ref="D229:K229">D10+D22+D34+D46+D61+D73+D85+D97+D109+D121++D145+D157+D169+D181+D193+D205+D133</f>
        <v>0</v>
      </c>
      <c r="E229" s="32">
        <f t="shared" si="23"/>
        <v>0</v>
      </c>
      <c r="F229" s="32">
        <f t="shared" si="23"/>
        <v>0</v>
      </c>
      <c r="G229" s="32">
        <f t="shared" si="23"/>
        <v>2272950</v>
      </c>
      <c r="H229" s="32">
        <f t="shared" si="23"/>
        <v>2903830</v>
      </c>
      <c r="I229" s="32">
        <f t="shared" si="23"/>
        <v>4819</v>
      </c>
      <c r="J229" s="32">
        <f t="shared" si="23"/>
        <v>-758</v>
      </c>
      <c r="K229" s="32">
        <f t="shared" si="23"/>
        <v>-362</v>
      </c>
      <c r="L229" s="32">
        <f>L10+L22+L34+L46+L61+L73+L85+L97+L109+L121++L145+L157+L169+L181+L193+L205+L217+L133</f>
        <v>-6</v>
      </c>
      <c r="M229" s="26">
        <f>SUM(C229:L229)</f>
        <v>5180473</v>
      </c>
      <c r="N229" s="40"/>
    </row>
    <row r="230" spans="1:14" s="30" customFormat="1" ht="11.25">
      <c r="A230" s="44"/>
      <c r="B230" s="31">
        <v>2007</v>
      </c>
      <c r="C230" s="32">
        <f>C11+C23+C35+C47+C62+C74+C86+C98+C110+C122++C146+C158+C170+C182+C194+C206+C134</f>
        <v>0</v>
      </c>
      <c r="D230" s="32">
        <f aca="true" t="shared" si="24" ref="D230:K230">D11+D23+D35+D47+D62+D74+D86+D98+D110+D122++D146+D158+D170+D182+D194+D206+D134</f>
        <v>0</v>
      </c>
      <c r="E230" s="32">
        <f t="shared" si="24"/>
        <v>0</v>
      </c>
      <c r="F230" s="32">
        <f t="shared" si="24"/>
        <v>0</v>
      </c>
      <c r="G230" s="32">
        <f t="shared" si="24"/>
        <v>0</v>
      </c>
      <c r="H230" s="32">
        <f t="shared" si="24"/>
        <v>1051404</v>
      </c>
      <c r="I230" s="32">
        <f t="shared" si="24"/>
        <v>4076086</v>
      </c>
      <c r="J230" s="32">
        <f t="shared" si="24"/>
        <v>4753</v>
      </c>
      <c r="K230" s="32">
        <f t="shared" si="24"/>
        <v>-1962</v>
      </c>
      <c r="L230" s="32">
        <f>L11+L23+L35+L47+L62+L74+L86+L98+L110+L122++L146+L158+L170+L182+L194+L206+L218+L134</f>
        <v>178</v>
      </c>
      <c r="M230" s="26">
        <f>SUM(C230:L230)</f>
        <v>5130459</v>
      </c>
      <c r="N230" s="40"/>
    </row>
    <row r="231" spans="1:14" s="30" customFormat="1" ht="11.25">
      <c r="A231" s="44"/>
      <c r="B231" s="31">
        <v>2008</v>
      </c>
      <c r="C231" s="32">
        <f>C12+C24+C36+C48+C63+C75+C87+C99+C111+C123++C147+C159+C171+C183+C195+C207+C135</f>
        <v>0</v>
      </c>
      <c r="D231" s="32">
        <f>D12+D24+D36+D48+D63+D75+D87+D99+D111+D123++D147+D159+D171+D183+D195+D207+D135</f>
        <v>0</v>
      </c>
      <c r="E231" s="32">
        <f aca="true" t="shared" si="25" ref="E231:K231">E12+E24+E36+E48+E63+E75+E87+E99+E111+E123++E147+E159+E171+E183+E195+E207+E135</f>
        <v>0</v>
      </c>
      <c r="F231" s="32">
        <f t="shared" si="25"/>
        <v>0</v>
      </c>
      <c r="G231" s="32">
        <f t="shared" si="25"/>
        <v>0</v>
      </c>
      <c r="H231" s="32">
        <f t="shared" si="25"/>
        <v>0</v>
      </c>
      <c r="I231" s="32">
        <f t="shared" si="25"/>
        <v>741407</v>
      </c>
      <c r="J231" s="32">
        <f t="shared" si="25"/>
        <v>4344731</v>
      </c>
      <c r="K231" s="32">
        <f t="shared" si="25"/>
        <v>5032</v>
      </c>
      <c r="L231" s="32">
        <f>L12+L24+L36+L48+L63+L75+L87+L99+L111+L123++L147+L159+L171+L183+L195+L207+L219+L135</f>
        <v>66</v>
      </c>
      <c r="M231" s="26">
        <f>SUM(C231:L231)</f>
        <v>5091236</v>
      </c>
      <c r="N231" s="40"/>
    </row>
    <row r="232" spans="1:14" s="30" customFormat="1" ht="11.25">
      <c r="A232" s="44"/>
      <c r="B232" s="31">
        <v>2009</v>
      </c>
      <c r="C232" s="32">
        <f>C13+C25+C37+C49+C64+C76+C88+C100+C112+C124++C148+C160+C172+C184+C196+C208+C136</f>
        <v>0</v>
      </c>
      <c r="D232" s="32">
        <f>D13+D25+D37+D49+D64+D76+D88+D100+D112+D124++D148+D160+D172+D184+D196+D208+D136</f>
        <v>0</v>
      </c>
      <c r="E232" s="32">
        <f>E13+E25+E37+E49+E64+E76+E88+E100+E112+E124++E148+E160+E172+E184+E196+E208+E136</f>
        <v>0</v>
      </c>
      <c r="F232" s="32">
        <f>F13+F25+F37+F49+F64+F76+F88+F100+F112+F124++F148+F160+F172+F184+F196+F208+F136</f>
        <v>0</v>
      </c>
      <c r="G232" s="32">
        <f>G13+G25+G37+G49+G64+G76+G88+G100+G112+G124++G148+G160+G172+G184+G196+G208+G136</f>
        <v>0</v>
      </c>
      <c r="H232" s="32">
        <f>H13+H25+H37+H49+H64+H76+H88+H100+H112+H124++H148+H160+H172+H184+H196+H208+H136</f>
        <v>0</v>
      </c>
      <c r="I232" s="32">
        <f>I13+I25+I37+I49+I64+I76+I88+I100+I112+I124++I148+I160+I172+I184+I196+I208+I136</f>
        <v>0</v>
      </c>
      <c r="J232" s="32">
        <f>J13+J25+J37+J49+J64+J76+J88+J100+J112+J124++J148+J160+J172+J184+J196+J208+J136</f>
        <v>872948</v>
      </c>
      <c r="K232" s="32">
        <f>K13+K25+K37+K49+K64+K76+K88+K100+K112+K124++K148+K160+K172+K184+K196+K208+K136</f>
        <v>3984832</v>
      </c>
      <c r="L232" s="32">
        <f>L13+L25+L37+L49+L64+L76+L88+L100+L112+L124++L148+L160+L172+L184+L196+L208+L220+L136</f>
        <v>7388</v>
      </c>
      <c r="M232" s="26">
        <f>SUM(C232:L232)</f>
        <v>4865168</v>
      </c>
      <c r="N232" s="40"/>
    </row>
    <row r="233" spans="1:14" s="30" customFormat="1" ht="11.25">
      <c r="A233" s="44"/>
      <c r="B233" s="31">
        <v>2010</v>
      </c>
      <c r="C233" s="32"/>
      <c r="D233" s="32"/>
      <c r="E233" s="32"/>
      <c r="F233" s="32"/>
      <c r="G233" s="32"/>
      <c r="H233" s="32"/>
      <c r="I233" s="32"/>
      <c r="J233" s="32"/>
      <c r="K233" s="32">
        <f>K14+K26+K38+K50+K65+K77+K89+K101+K113+K125++K149+K161+K173+K185+K197+K209+K137</f>
        <v>910939</v>
      </c>
      <c r="L233" s="32">
        <f>L14+L26+L38+L50+L65+L77+L89+L101+L113+L125++L149+L161+L173+L185+L197+L209+L221+L137</f>
        <v>3849540</v>
      </c>
      <c r="M233" s="26">
        <f>SUM(C233:L233)</f>
        <v>4760479</v>
      </c>
      <c r="N233" s="40"/>
    </row>
    <row r="234" spans="1:14" s="30" customFormat="1" ht="11.25">
      <c r="A234" s="59"/>
      <c r="B234" s="31">
        <v>2011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>
        <f>L15+L27+L39+L51+L66+L78+L90+L102+L114+L126++L150+L162+L174+L186+L198+L210+L222+L138</f>
        <v>887635</v>
      </c>
      <c r="M234" s="26">
        <f>SUM(C234:L234)</f>
        <v>887635</v>
      </c>
      <c r="N234" s="40"/>
    </row>
    <row r="235" spans="1:14" s="30" customFormat="1" ht="12" thickBot="1">
      <c r="A235" s="45"/>
      <c r="B235" s="27" t="s">
        <v>11</v>
      </c>
      <c r="C235" s="28">
        <f aca="true" t="shared" si="26" ref="C235:J235">SUM(C225:C232)</f>
        <v>0</v>
      </c>
      <c r="D235" s="28">
        <f t="shared" si="26"/>
        <v>4151272</v>
      </c>
      <c r="E235" s="28">
        <f t="shared" si="26"/>
        <v>5288646</v>
      </c>
      <c r="F235" s="28">
        <f t="shared" si="26"/>
        <v>5234599</v>
      </c>
      <c r="G235" s="28">
        <f t="shared" si="26"/>
        <v>4962372</v>
      </c>
      <c r="H235" s="28">
        <f t="shared" si="26"/>
        <v>3957175</v>
      </c>
      <c r="I235" s="28">
        <f t="shared" si="26"/>
        <v>4821206</v>
      </c>
      <c r="J235" s="28">
        <f t="shared" si="26"/>
        <v>5221937</v>
      </c>
      <c r="K235" s="28">
        <f>SUM(K225:K233)</f>
        <v>4898085</v>
      </c>
      <c r="L235" s="28">
        <f>SUM(L225:L234)</f>
        <v>4744958</v>
      </c>
      <c r="M235" s="29">
        <f>SUM(M225:M233)</f>
        <v>42392615</v>
      </c>
      <c r="N235" s="40"/>
    </row>
  </sheetData>
  <sheetProtection selectLockedCells="1" selectUnlockedCells="1"/>
  <mergeCells count="3">
    <mergeCell ref="A1:M1"/>
    <mergeCell ref="A2:M2"/>
    <mergeCell ref="A3:M3"/>
  </mergeCells>
  <printOptions/>
  <pageMargins left="1.07" right="0.75" top="0.24" bottom="0.32" header="0.22" footer="0.25"/>
  <pageSetup fitToHeight="5" fitToWidth="1" horizontalDpi="300" verticalDpi="300" orientation="landscape" scale="93" r:id="rId2"/>
  <rowBreaks count="2" manualBreakCount="2">
    <brk id="103" max="10" man="1"/>
    <brk id="175" max="10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 Rose</dc:creator>
  <cp:keywords/>
  <dc:description/>
  <cp:lastModifiedBy>richard.pazdalski</cp:lastModifiedBy>
  <cp:lastPrinted>2012-02-17T16:35:25Z</cp:lastPrinted>
  <dcterms:created xsi:type="dcterms:W3CDTF">2004-05-26T11:49:03Z</dcterms:created>
  <dcterms:modified xsi:type="dcterms:W3CDTF">2012-02-17T18:02:28Z</dcterms:modified>
  <cp:category/>
  <cp:version/>
  <cp:contentType/>
  <cp:contentStatus/>
</cp:coreProperties>
</file>